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서버컴\d\2025년 설계용역\01-임도\25-0226-임도신설(울진군 금강송면 소광리)-남부청\02-수량\"/>
    </mc:Choice>
  </mc:AlternateContent>
  <bookViews>
    <workbookView xWindow="29610" yWindow="-120" windowWidth="29040" windowHeight="15990" tabRatio="790" activeTab="6"/>
  </bookViews>
  <sheets>
    <sheet name="표지(1)" sheetId="4" r:id="rId1"/>
    <sheet name="집계" sheetId="5" r:id="rId2"/>
    <sheet name="포장및난간개거" sheetId="6" r:id="rId3"/>
    <sheet name="포장확폭" sheetId="15" r:id="rId4"/>
    <sheet name="혼합석" sheetId="8" state="hidden" r:id="rId5"/>
    <sheet name="표지(2)" sheetId="11" r:id="rId6"/>
    <sheet name="총괄집계" sheetId="13" r:id="rId7"/>
    <sheet name="사방공" sheetId="10" r:id="rId8"/>
    <sheet name="수량집계표" sheetId="12" r:id="rId9"/>
    <sheet name="콘크리트자재" sheetId="14" r:id="rId10"/>
    <sheet name="미적용------&gt;" sheetId="16" state="hidden" r:id="rId11"/>
    <sheet name="그외구조물" sheetId="9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_______________________SBB1">#REF!</definedName>
    <definedName name="_______________________SBB2">#REF!</definedName>
    <definedName name="_______________________SBB3">#REF!</definedName>
    <definedName name="_______________________SBB4">#REF!</definedName>
    <definedName name="_______________________SBB5">#REF!</definedName>
    <definedName name="_______________________SHH1">#REF!</definedName>
    <definedName name="_______________________SHH2">#REF!</definedName>
    <definedName name="_______________________SHH3">#REF!</definedName>
    <definedName name="______________________SBB1">#REF!</definedName>
    <definedName name="______________________SBB2">#REF!</definedName>
    <definedName name="______________________SBB3">#REF!</definedName>
    <definedName name="______________________SBB4">#REF!</definedName>
    <definedName name="______________________SBB5">#REF!</definedName>
    <definedName name="______________________SHH1">#REF!</definedName>
    <definedName name="______________________SHH2">#REF!</definedName>
    <definedName name="______________________SHH3">#REF!</definedName>
    <definedName name="_____________________SBB1">#REF!</definedName>
    <definedName name="_____________________SBB2">#REF!</definedName>
    <definedName name="_____________________SBB3">#REF!</definedName>
    <definedName name="_____________________SBB4">#REF!</definedName>
    <definedName name="_____________________SBB5">#REF!</definedName>
    <definedName name="_____________________SHH1">#REF!</definedName>
    <definedName name="_____________________SHH2">#REF!</definedName>
    <definedName name="_____________________SHH3">#REF!</definedName>
    <definedName name="_____________PNO3">[1]INPUT!#REF!</definedName>
    <definedName name="_____________PNO4">[1]INPUT!#REF!</definedName>
    <definedName name="_____________PNO5">[1]INPUT!#REF!</definedName>
    <definedName name="_____________PNO6">[1]INPUT!#REF!</definedName>
    <definedName name="_____________PNO7">[1]INPUT!#REF!</definedName>
    <definedName name="_____________PNO8">[1]INPUT!#REF!</definedName>
    <definedName name="_____________PNO9">[1]INPUT!#REF!</definedName>
    <definedName name="____________LL1">[2]Sheet17!$C$2</definedName>
    <definedName name="____________LL2">[2]Sheet17!$C$3</definedName>
    <definedName name="____________LL3">[2]Sheet17!$C$4</definedName>
    <definedName name="____________LR1">[2]Sheet17!$F$2</definedName>
    <definedName name="____________LR2">[2]Sheet17!$F$3</definedName>
    <definedName name="____________LR3">[2]Sheet17!$F$4</definedName>
    <definedName name="____________PNO10">[1]INPUT!#REF!</definedName>
    <definedName name="____________PNO3">[1]INPUT!#REF!</definedName>
    <definedName name="____________PNO4">[1]INPUT!#REF!</definedName>
    <definedName name="____________PNO5">[1]INPUT!#REF!</definedName>
    <definedName name="____________PNO6">[1]INPUT!#REF!</definedName>
    <definedName name="____________PNO7">[1]INPUT!#REF!</definedName>
    <definedName name="____________PNO8">[1]INPUT!#REF!</definedName>
    <definedName name="____________PNO9">[1]INPUT!#REF!</definedName>
    <definedName name="___________LL1">[2]Sheet17!$C$2</definedName>
    <definedName name="___________LL2">[2]Sheet17!$C$3</definedName>
    <definedName name="___________LL3">[2]Sheet17!$C$4</definedName>
    <definedName name="___________LR1">[2]Sheet17!$F$2</definedName>
    <definedName name="___________LR2">[2]Sheet17!$F$3</definedName>
    <definedName name="___________LR3">[2]Sheet17!$F$4</definedName>
    <definedName name="___________PNO10">[1]INPUT!#REF!</definedName>
    <definedName name="___________PNO3">[1]INPUT!#REF!</definedName>
    <definedName name="___________PNO4">[1]INPUT!#REF!</definedName>
    <definedName name="___________PNO5">[1]INPUT!#REF!</definedName>
    <definedName name="___________PNO6">[1]INPUT!#REF!</definedName>
    <definedName name="___________PNO7">[1]INPUT!#REF!</definedName>
    <definedName name="___________PNO8">[1]INPUT!#REF!</definedName>
    <definedName name="___________PNO9">[1]INPUT!#REF!</definedName>
    <definedName name="__________LL1">[2]Sheet17!$C$2</definedName>
    <definedName name="__________LL2">[2]Sheet17!$C$3</definedName>
    <definedName name="__________LL3">[2]Sheet17!$C$4</definedName>
    <definedName name="__________LR1">[2]Sheet17!$F$2</definedName>
    <definedName name="__________LR2">[2]Sheet17!$F$3</definedName>
    <definedName name="__________LR3">[2]Sheet17!$F$4</definedName>
    <definedName name="__________PNO3">[1]INPUT!#REF!</definedName>
    <definedName name="__________PNO4">[1]INPUT!#REF!</definedName>
    <definedName name="__________PNO5">[1]INPUT!#REF!</definedName>
    <definedName name="__________PNO6">[1]INPUT!#REF!</definedName>
    <definedName name="__________PNO7">[1]INPUT!#REF!</definedName>
    <definedName name="__________PNO8">[1]INPUT!#REF!</definedName>
    <definedName name="__________PNO9">[1]INPUT!#REF!</definedName>
    <definedName name="_________LL1">[2]Sheet17!$C$2</definedName>
    <definedName name="_________LL2">[2]Sheet17!$C$3</definedName>
    <definedName name="_________LL3">[2]Sheet17!$C$4</definedName>
    <definedName name="_________LR1">[2]Sheet17!$F$2</definedName>
    <definedName name="_________LR2">[2]Sheet17!$F$3</definedName>
    <definedName name="_________LR3">[2]Sheet17!$F$4</definedName>
    <definedName name="_________PNO3">[1]INPUT!#REF!</definedName>
    <definedName name="_________PNO4">[1]INPUT!#REF!</definedName>
    <definedName name="_________PNO5">[1]INPUT!#REF!</definedName>
    <definedName name="_________PNO6">[1]INPUT!#REF!</definedName>
    <definedName name="_________PNO7">[1]INPUT!#REF!</definedName>
    <definedName name="_________PNO8">[1]INPUT!#REF!</definedName>
    <definedName name="_________PNO9">[1]INPUT!#REF!</definedName>
    <definedName name="________LL1">[2]Sheet17!$C$2</definedName>
    <definedName name="________LL2">[2]Sheet17!$C$3</definedName>
    <definedName name="________LL3">[2]Sheet17!$C$4</definedName>
    <definedName name="________LR1">[2]Sheet17!$F$2</definedName>
    <definedName name="________LR2">[2]Sheet17!$F$3</definedName>
    <definedName name="________LR3">[2]Sheet17!$F$4</definedName>
    <definedName name="_______LL1">[2]Sheet17!$C$2</definedName>
    <definedName name="_______LL2">[2]Sheet17!$C$3</definedName>
    <definedName name="_______LL3">[2]Sheet17!$C$4</definedName>
    <definedName name="_______LR1">[2]Sheet17!$F$2</definedName>
    <definedName name="_______LR2">[2]Sheet17!$F$3</definedName>
    <definedName name="_______LR3">[2]Sheet17!$F$4</definedName>
    <definedName name="______hun1">[3]설계조건!#REF!</definedName>
    <definedName name="______hun2">[3]설계조건!#REF!</definedName>
    <definedName name="______LL1">[2]Sheet17!$C$2</definedName>
    <definedName name="______LL2">[2]Sheet17!$C$3</definedName>
    <definedName name="______LL3">[2]Sheet17!$C$4</definedName>
    <definedName name="______LR1">[2]Sheet17!$F$2</definedName>
    <definedName name="______LR2">[2]Sheet17!$F$3</definedName>
    <definedName name="______LR3">[2]Sheet17!$F$4</definedName>
    <definedName name="______qs1">[3]설계조건!#REF!</definedName>
    <definedName name="______qs12">[3]설계조건!#REF!</definedName>
    <definedName name="______qs2">[3]설계조건!#REF!</definedName>
    <definedName name="______qs22">[3]설계조건!#REF!</definedName>
    <definedName name="______TW1">#REF!</definedName>
    <definedName name="______TW2">#REF!</definedName>
    <definedName name="______wd1">[3]설계조건!#REF!</definedName>
    <definedName name="______wd2">[3]설계조건!#REF!</definedName>
    <definedName name="_____BVS1">#REF!</definedName>
    <definedName name="_____BVS2">#REF!</definedName>
    <definedName name="_____HSH1">#REF!</definedName>
    <definedName name="_____HSH2">#REF!</definedName>
    <definedName name="_____hun1">[3]설계조건!#REF!</definedName>
    <definedName name="_____hun2">[3]설계조건!#REF!</definedName>
    <definedName name="_____JS1">#REF!</definedName>
    <definedName name="_____JS2">#REF!</definedName>
    <definedName name="_____LL1">[2]Sheet17!$C$2</definedName>
    <definedName name="_____LL2">[2]Sheet17!$C$3</definedName>
    <definedName name="_____LL3">[2]Sheet17!$C$4</definedName>
    <definedName name="_____LR1">[2]Sheet17!$F$2</definedName>
    <definedName name="_____LR2">[2]Sheet17!$F$3</definedName>
    <definedName name="_____LR3">[2]Sheet17!$F$4</definedName>
    <definedName name="_____LS1">#REF!</definedName>
    <definedName name="_____LS2">#REF!</definedName>
    <definedName name="_____LS3">#REF!</definedName>
    <definedName name="_____LS4">#REF!</definedName>
    <definedName name="_____NP1">#REF!</definedName>
    <definedName name="_____NP2">#REF!</definedName>
    <definedName name="_____NS1">#REF!</definedName>
    <definedName name="_____NS2">#REF!</definedName>
    <definedName name="_____NS3">#REF!</definedName>
    <definedName name="_____NS4">#REF!</definedName>
    <definedName name="_____NSH1">#REF!</definedName>
    <definedName name="_____NSH2">#REF!</definedName>
    <definedName name="_____pa1">#REF!</definedName>
    <definedName name="_____pa2">#REF!</definedName>
    <definedName name="_____pl1">#REF!</definedName>
    <definedName name="_____PL2">#REF!</definedName>
    <definedName name="_____PL3">#REF!</definedName>
    <definedName name="_____qs1">[3]설계조건!#REF!</definedName>
    <definedName name="_____qs12">[3]설계조건!#REF!</definedName>
    <definedName name="_____qs2">[3]설계조건!#REF!</definedName>
    <definedName name="_____qs22">[3]설계조건!#REF!</definedName>
    <definedName name="_____SA1">#REF!</definedName>
    <definedName name="_____SS1">#REF!</definedName>
    <definedName name="_____SS2">#REF!</definedName>
    <definedName name="_____TC1">#REF!</definedName>
    <definedName name="_____TC2">#REF!</definedName>
    <definedName name="_____Ted1">#REF!</definedName>
    <definedName name="_____Ts1">#REF!</definedName>
    <definedName name="_____TW1">#REF!</definedName>
    <definedName name="_____TW2">#REF!</definedName>
    <definedName name="_____WC1">#REF!</definedName>
    <definedName name="_____wd1">[3]설계조건!#REF!</definedName>
    <definedName name="_____wd2">[3]설계조건!#REF!</definedName>
    <definedName name="____BVS1">#REF!</definedName>
    <definedName name="____BVS2">#REF!</definedName>
    <definedName name="____HSH1">#REF!</definedName>
    <definedName name="____HSH2">#REF!</definedName>
    <definedName name="____hun1">[3]설계조건!#REF!</definedName>
    <definedName name="____hun2">[3]설계조건!#REF!</definedName>
    <definedName name="____JS1">#REF!</definedName>
    <definedName name="____JS2">#REF!</definedName>
    <definedName name="____LL1">[2]Sheet17!$C$2</definedName>
    <definedName name="____LL2">[2]Sheet17!$C$3</definedName>
    <definedName name="____LL3">[2]Sheet17!$C$4</definedName>
    <definedName name="____LR1">[2]Sheet17!$F$2</definedName>
    <definedName name="____LR2">[2]Sheet17!$F$3</definedName>
    <definedName name="____LR3">[2]Sheet17!$F$4</definedName>
    <definedName name="____LS1">#REF!</definedName>
    <definedName name="____LS2">#REF!</definedName>
    <definedName name="____LS3">#REF!</definedName>
    <definedName name="____LS4">#REF!</definedName>
    <definedName name="____NP1">#REF!</definedName>
    <definedName name="____NP2">#REF!</definedName>
    <definedName name="____NS1">#REF!</definedName>
    <definedName name="____NS2">#REF!</definedName>
    <definedName name="____NS3">#REF!</definedName>
    <definedName name="____NS4">#REF!</definedName>
    <definedName name="____NSH1">#REF!</definedName>
    <definedName name="____NSH2">#REF!</definedName>
    <definedName name="____pa1">#REF!</definedName>
    <definedName name="____pa2">#REF!</definedName>
    <definedName name="____pl1">#REF!</definedName>
    <definedName name="____PL2">#REF!</definedName>
    <definedName name="____PL3">#REF!</definedName>
    <definedName name="____qs1">[3]설계조건!#REF!</definedName>
    <definedName name="____qs12">[3]설계조건!#REF!</definedName>
    <definedName name="____qs2">[3]설계조건!#REF!</definedName>
    <definedName name="____qs22">[3]설계조건!#REF!</definedName>
    <definedName name="____SA1">#REF!</definedName>
    <definedName name="____SS1">#REF!</definedName>
    <definedName name="____SS2">#REF!</definedName>
    <definedName name="____TC1">#REF!</definedName>
    <definedName name="____TC2">#REF!</definedName>
    <definedName name="____Ted1">#REF!</definedName>
    <definedName name="____Ts1">#REF!</definedName>
    <definedName name="____WC1">#REF!</definedName>
    <definedName name="____wd1">[3]설계조건!#REF!</definedName>
    <definedName name="____wd2">[3]설계조건!#REF!</definedName>
    <definedName name="___hun1">[3]설계조건!#REF!</definedName>
    <definedName name="___hun2">[3]설계조건!#REF!</definedName>
    <definedName name="___LL1">[2]Sheet17!$C$2</definedName>
    <definedName name="___LL2">[2]Sheet17!$C$3</definedName>
    <definedName name="___LL3">[2]Sheet17!$C$4</definedName>
    <definedName name="___LR1">[2]Sheet17!$F$2</definedName>
    <definedName name="___LR2">[2]Sheet17!$F$3</definedName>
    <definedName name="___LR3">[2]Sheet17!$F$4</definedName>
    <definedName name="___qs1">[3]설계조건!#REF!</definedName>
    <definedName name="___qs12">[3]설계조건!#REF!</definedName>
    <definedName name="___qs2">[3]설계조건!#REF!</definedName>
    <definedName name="___qs22">[3]설계조건!#REF!</definedName>
    <definedName name="___wd1">[3]설계조건!#REF!</definedName>
    <definedName name="___wd2">[3]설계조건!#REF!</definedName>
    <definedName name="__123Graph_A" hidden="1">[4]최적단면!#REF!</definedName>
    <definedName name="__123Graph_B" hidden="1">[4]최적단면!#REF!</definedName>
    <definedName name="__123Graph_C" hidden="1">[4]최적단면!#REF!</definedName>
    <definedName name="__123Graph_D" hidden="1">[4]최적단면!#REF!</definedName>
    <definedName name="__123Graph_E" hidden="1">[4]최적단면!#REF!</definedName>
    <definedName name="__123Graph_X" hidden="1">[4]최적단면!$C$88:$C$108</definedName>
    <definedName name="__hun1">[3]설계조건!#REF!</definedName>
    <definedName name="__hun2">[3]설계조건!#REF!</definedName>
    <definedName name="__IntlFixup" hidden="1">TRUE</definedName>
    <definedName name="__LL1">[5]Sheet17!$C$2</definedName>
    <definedName name="__qs1">[3]설계조건!#REF!</definedName>
    <definedName name="__qs12">[3]설계조건!#REF!</definedName>
    <definedName name="__qs2">[3]설계조건!#REF!</definedName>
    <definedName name="__qs22">[3]설계조건!#REF!</definedName>
    <definedName name="__wd1">[3]설계조건!#REF!</definedName>
    <definedName name="__wd2">[3]설계조건!#REF!</definedName>
    <definedName name="_1">#REF!</definedName>
    <definedName name="_1.구체">[6]수로단위수량!#REF!</definedName>
    <definedName name="_1fg34444_" localSheetId="3">BlankMacro1</definedName>
    <definedName name="_1fg34444_">BlankMacro1</definedName>
    <definedName name="_2" localSheetId="3">#REF!</definedName>
    <definedName name="_2">#REF!</definedName>
    <definedName name="_2._날_개_벽" localSheetId="3">#REF!</definedName>
    <definedName name="_2._날_개_벽">#REF!</definedName>
    <definedName name="_2.접속저판" localSheetId="3">[6]수로단위수량!#REF!</definedName>
    <definedName name="_2.접속저판">[6]수로단위수량!#REF!</definedName>
    <definedName name="_3" localSheetId="3">#REF!</definedName>
    <definedName name="_3">#REF!</definedName>
    <definedName name="_3.기초" localSheetId="3">[6]수로단위수량!#REF!</definedName>
    <definedName name="_3.기초">[6]수로단위수량!#REF!</definedName>
    <definedName name="_3_0Crite">[7]총괄내역서!#REF!</definedName>
    <definedName name="_4" localSheetId="3">#REF!</definedName>
    <definedName name="_4">#REF!</definedName>
    <definedName name="_4.거푸집" localSheetId="3">[6]수로단위수량!#REF!</definedName>
    <definedName name="_4.거푸집">[6]수로단위수량!#REF!</definedName>
    <definedName name="_5" localSheetId="3">#REF!</definedName>
    <definedName name="_5">#REF!</definedName>
    <definedName name="_5.거푸집" localSheetId="3">[6]수로단위수량!#REF!</definedName>
    <definedName name="_5.거푸집">[6]수로단위수량!#REF!</definedName>
    <definedName name="_6">#REF!</definedName>
    <definedName name="_6.부직포">[6]수로단위수량!#REF!</definedName>
    <definedName name="_6.잡석채움">[6]수로단위수량!#REF!</definedName>
    <definedName name="_6_0Extr">[7]총괄내역서!#REF!</definedName>
    <definedName name="_7.배수">[6]수로단위수량!#REF!</definedName>
    <definedName name="_8.스페이서">[6]수로단위수량!#REF!</definedName>
    <definedName name="_9.문양">[6]수로단위수량!#REF!</definedName>
    <definedName name="_Dist_Bin" hidden="1">[8]조명시설!#REF!</definedName>
    <definedName name="_Dist_Values" hidden="1">[8]조명시설!#REF!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LL1">[2]Sheet17!$C$2</definedName>
    <definedName name="_LL2">[2]Sheet17!$C$3</definedName>
    <definedName name="_LL3">[2]Sheet17!$C$4</definedName>
    <definedName name="_LR1">[2]Sheet17!$F$2</definedName>
    <definedName name="_LR2">[2]Sheet17!$F$3</definedName>
    <definedName name="_LR3">[2]Sheet17!$F$4</definedName>
    <definedName name="_Order1" hidden="1">255</definedName>
    <definedName name="_Order2" hidden="1">255</definedName>
    <definedName name="_PNO10">[1]INPUT!#REF!</definedName>
    <definedName name="_PNO3">[1]INPUT!#REF!</definedName>
    <definedName name="_PNO4">[1]INPUT!#REF!</definedName>
    <definedName name="_PNO5">[1]INPUT!#REF!</definedName>
    <definedName name="_PNO6">[1]INPUT!#REF!</definedName>
    <definedName name="_PNO7">[1]INPUT!#REF!</definedName>
    <definedName name="_PNO8">[1]INPUT!#REF!</definedName>
    <definedName name="_PNO9">[1]INPUT!#REF!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HH1">#REF!</definedName>
    <definedName name="_SHH2">#REF!</definedName>
    <definedName name="_SHH3">#REF!</definedName>
    <definedName name="_Sort" hidden="1">#REF!</definedName>
    <definedName name="_Table1_In1" hidden="1">[4]최적단면!$C$88:$C$88</definedName>
    <definedName name="_Table1_Out" hidden="1">[4]최적단면!$C$88:$D$108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P">#REF!</definedName>
    <definedName name="\q">#REF!</definedName>
    <definedName name="\u">#N/A</definedName>
    <definedName name="\X">#REF!</definedName>
    <definedName name="\y">#N/A</definedName>
    <definedName name="\z">#REF!</definedName>
    <definedName name="a">#REF!</definedName>
    <definedName name="A10B1L">[1]INPUT!#REF!</definedName>
    <definedName name="A10B1R">[1]INPUT!#REF!</definedName>
    <definedName name="A10B2L">[1]INPUT!#REF!</definedName>
    <definedName name="A10B2R">[1]INPUT!#REF!</definedName>
    <definedName name="A10B3L">[1]INPUT!#REF!</definedName>
    <definedName name="A10B3R">[1]INPUT!#REF!</definedName>
    <definedName name="A10B4L">[1]INPUT!#REF!</definedName>
    <definedName name="A10B4R">[1]INPUT!#REF!</definedName>
    <definedName name="A10BFL">[1]INPUT!#REF!</definedName>
    <definedName name="A10BFR">[1]INPUT!#REF!</definedName>
    <definedName name="A10BQL">[1]INPUT!#REF!</definedName>
    <definedName name="A10BQR">[1]INPUT!#REF!</definedName>
    <definedName name="A10L1L">[1]INPUT!#REF!</definedName>
    <definedName name="A10L1R">[1]INPUT!#REF!</definedName>
    <definedName name="A10L2L">[1]INPUT!#REF!</definedName>
    <definedName name="A10L2R">[1]INPUT!#REF!</definedName>
    <definedName name="A10L3L">[1]INPUT!#REF!</definedName>
    <definedName name="A10L3R">[1]INPUT!#REF!</definedName>
    <definedName name="A10L4L">[1]INPUT!#REF!</definedName>
    <definedName name="A10L4R">[1]INPUT!#REF!</definedName>
    <definedName name="A10LFL">[1]INPUT!#REF!</definedName>
    <definedName name="A10LFR">[1]INPUT!#REF!</definedName>
    <definedName name="A10LQL">[1]INPUT!#REF!</definedName>
    <definedName name="A10LQR">[1]INPUT!#REF!</definedName>
    <definedName name="A3B1L">[1]INPUT!#REF!</definedName>
    <definedName name="A3B1R">[1]INPUT!#REF!</definedName>
    <definedName name="A3B2L">[1]INPUT!#REF!</definedName>
    <definedName name="A3B2R">[1]INPUT!#REF!</definedName>
    <definedName name="A3B3L">[1]INPUT!#REF!</definedName>
    <definedName name="A3B3R">[1]INPUT!#REF!</definedName>
    <definedName name="A3B4L">[1]INPUT!#REF!</definedName>
    <definedName name="A3B4R">[1]INPUT!#REF!</definedName>
    <definedName name="A3BFL">[1]INPUT!#REF!</definedName>
    <definedName name="A3BFR">[1]INPUT!#REF!</definedName>
    <definedName name="A3BQL">[1]INPUT!#REF!</definedName>
    <definedName name="A3BQR">[1]INPUT!#REF!</definedName>
    <definedName name="A3L1L">[1]INPUT!#REF!</definedName>
    <definedName name="A3L1R">[1]INPUT!#REF!</definedName>
    <definedName name="A3L2L">[1]INPUT!#REF!</definedName>
    <definedName name="A3L2R">[1]INPUT!#REF!</definedName>
    <definedName name="A3L3L">[1]INPUT!#REF!</definedName>
    <definedName name="A3L3R">[1]INPUT!#REF!</definedName>
    <definedName name="A3L4L">[1]INPUT!#REF!</definedName>
    <definedName name="A3L4R">[1]INPUT!#REF!</definedName>
    <definedName name="A3LFL">[1]INPUT!#REF!</definedName>
    <definedName name="A3LFR">[1]INPUT!#REF!</definedName>
    <definedName name="A3LQL">[1]INPUT!#REF!</definedName>
    <definedName name="A3LQR">[1]INPUT!#REF!</definedName>
    <definedName name="A4B1L">[1]INPUT!#REF!</definedName>
    <definedName name="A4B1R">[1]INPUT!#REF!</definedName>
    <definedName name="A4B2L">[1]INPUT!#REF!</definedName>
    <definedName name="A4B2R">[1]INPUT!#REF!</definedName>
    <definedName name="A4B3L">[1]INPUT!#REF!</definedName>
    <definedName name="A4B3R">[1]INPUT!#REF!</definedName>
    <definedName name="A4B4L">[1]INPUT!#REF!</definedName>
    <definedName name="A4B4R">[1]INPUT!#REF!</definedName>
    <definedName name="A4BFL">[1]INPUT!#REF!</definedName>
    <definedName name="A4BFR">[1]INPUT!#REF!</definedName>
    <definedName name="A4BQL">[1]INPUT!#REF!</definedName>
    <definedName name="A4BQR">[1]INPUT!#REF!</definedName>
    <definedName name="A4L1L">[1]INPUT!#REF!</definedName>
    <definedName name="A4L1R">[1]INPUT!#REF!</definedName>
    <definedName name="A4L2L">[1]INPUT!#REF!</definedName>
    <definedName name="A4L2R">[1]INPUT!#REF!</definedName>
    <definedName name="A4L3L">[1]INPUT!#REF!</definedName>
    <definedName name="A4L3R">[1]INPUT!#REF!</definedName>
    <definedName name="A4L4L">[1]INPUT!#REF!</definedName>
    <definedName name="A4L4R">[1]INPUT!#REF!</definedName>
    <definedName name="A4LFL">[1]INPUT!#REF!</definedName>
    <definedName name="A4LFR">[1]INPUT!#REF!</definedName>
    <definedName name="A4LQL">[1]INPUT!#REF!</definedName>
    <definedName name="A4LQR">[1]INPUT!#REF!</definedName>
    <definedName name="A5B1L">[1]INPUT!#REF!</definedName>
    <definedName name="A5B1R">[1]INPUT!#REF!</definedName>
    <definedName name="A5B2L">[1]INPUT!#REF!</definedName>
    <definedName name="A5B2R">[1]INPUT!#REF!</definedName>
    <definedName name="A5B3L">[1]INPUT!#REF!</definedName>
    <definedName name="A5B3R">[1]INPUT!#REF!</definedName>
    <definedName name="A5B4L">[1]INPUT!#REF!</definedName>
    <definedName name="A5B4R">[1]INPUT!#REF!</definedName>
    <definedName name="A5BFL">[1]INPUT!#REF!</definedName>
    <definedName name="A5BFR">[1]INPUT!#REF!</definedName>
    <definedName name="A5BQL">[1]INPUT!#REF!</definedName>
    <definedName name="A5BQR">[1]INPUT!#REF!</definedName>
    <definedName name="A5L1L">[1]INPUT!#REF!</definedName>
    <definedName name="A5L1R">[1]INPUT!#REF!</definedName>
    <definedName name="A5L2L">[1]INPUT!#REF!</definedName>
    <definedName name="A5L2R">[1]INPUT!#REF!</definedName>
    <definedName name="A5L3L">[1]INPUT!#REF!</definedName>
    <definedName name="A5L3R">[1]INPUT!#REF!</definedName>
    <definedName name="A5L4L">[1]INPUT!#REF!</definedName>
    <definedName name="A5L4R">[1]INPUT!#REF!</definedName>
    <definedName name="A5LFL">[1]INPUT!#REF!</definedName>
    <definedName name="A5LFR">[1]INPUT!#REF!</definedName>
    <definedName name="A5LQL">[1]INPUT!#REF!</definedName>
    <definedName name="A5LQR">[1]INPUT!#REF!</definedName>
    <definedName name="A6B1L">[1]INPUT!#REF!</definedName>
    <definedName name="A6B1R">[1]INPUT!#REF!</definedName>
    <definedName name="A6B2L">[1]INPUT!#REF!</definedName>
    <definedName name="A6B2R">[1]INPUT!#REF!</definedName>
    <definedName name="A6B3L">[1]INPUT!#REF!</definedName>
    <definedName name="A6B3R">[1]INPUT!#REF!</definedName>
    <definedName name="A6B4L">[1]INPUT!#REF!</definedName>
    <definedName name="A6B4R">[1]INPUT!#REF!</definedName>
    <definedName name="A6BFL">[1]INPUT!#REF!</definedName>
    <definedName name="A6BFR">[1]INPUT!#REF!</definedName>
    <definedName name="A6BQL">[1]INPUT!#REF!</definedName>
    <definedName name="A6BQR">[1]INPUT!#REF!</definedName>
    <definedName name="A6L1L">[1]INPUT!#REF!</definedName>
    <definedName name="A6L1R">[1]INPUT!#REF!</definedName>
    <definedName name="A6L2L">[1]INPUT!#REF!</definedName>
    <definedName name="A6L2R">[1]INPUT!#REF!</definedName>
    <definedName name="A6L3L">[1]INPUT!#REF!</definedName>
    <definedName name="A6L3R">[1]INPUT!#REF!</definedName>
    <definedName name="A6L4L">[1]INPUT!#REF!</definedName>
    <definedName name="A6L4R">[1]INPUT!#REF!</definedName>
    <definedName name="A6LFL">[1]INPUT!#REF!</definedName>
    <definedName name="A6LFR">[1]INPUT!#REF!</definedName>
    <definedName name="A6LQL">[1]INPUT!#REF!</definedName>
    <definedName name="A6LQR">[1]INPUT!#REF!</definedName>
    <definedName name="A7B1L">[1]INPUT!#REF!</definedName>
    <definedName name="A7B1R">[1]INPUT!#REF!</definedName>
    <definedName name="A7B2L">[1]INPUT!#REF!</definedName>
    <definedName name="A7B2R">[1]INPUT!#REF!</definedName>
    <definedName name="A7B3L">[1]INPUT!#REF!</definedName>
    <definedName name="A7B3R">[1]INPUT!#REF!</definedName>
    <definedName name="A7B4L">[1]INPUT!#REF!</definedName>
    <definedName name="A7B4R">[1]INPUT!#REF!</definedName>
    <definedName name="A7BFL">[1]INPUT!#REF!</definedName>
    <definedName name="A7BFR">[1]INPUT!#REF!</definedName>
    <definedName name="A7BQL">[1]INPUT!#REF!</definedName>
    <definedName name="A7BQR">[1]INPUT!#REF!</definedName>
    <definedName name="A7L1L">[1]INPUT!#REF!</definedName>
    <definedName name="A7L1R">[1]INPUT!#REF!</definedName>
    <definedName name="A7L2L">[1]INPUT!#REF!</definedName>
    <definedName name="A7L2R">[1]INPUT!#REF!</definedName>
    <definedName name="A7L3L">[1]INPUT!#REF!</definedName>
    <definedName name="A7L3R">[1]INPUT!#REF!</definedName>
    <definedName name="A7L4L">[1]INPUT!#REF!</definedName>
    <definedName name="A7L4R">[1]INPUT!#REF!</definedName>
    <definedName name="A7LFL">[1]INPUT!#REF!</definedName>
    <definedName name="A7LFR">[1]INPUT!#REF!</definedName>
    <definedName name="A7LQL">[1]INPUT!#REF!</definedName>
    <definedName name="A7LQR">[1]INPUT!#REF!</definedName>
    <definedName name="A8B1L">[1]INPUT!#REF!</definedName>
    <definedName name="A8B1R">[1]INPUT!#REF!</definedName>
    <definedName name="A8B2L">[1]INPUT!#REF!</definedName>
    <definedName name="A8B2R">[1]INPUT!#REF!</definedName>
    <definedName name="A8B3L">[1]INPUT!#REF!</definedName>
    <definedName name="A8B3R">[1]INPUT!#REF!</definedName>
    <definedName name="A8B4L">[1]INPUT!#REF!</definedName>
    <definedName name="A8B4R">[1]INPUT!#REF!</definedName>
    <definedName name="A8BFL">[1]INPUT!#REF!</definedName>
    <definedName name="A8BFR">[1]INPUT!#REF!</definedName>
    <definedName name="A8BQL">[1]INPUT!#REF!</definedName>
    <definedName name="A8BQR">[1]INPUT!#REF!</definedName>
    <definedName name="A8L1L">[1]INPUT!#REF!</definedName>
    <definedName name="A8L1R">[1]INPUT!#REF!</definedName>
    <definedName name="A8L2L">[1]INPUT!#REF!</definedName>
    <definedName name="A8L2R">[1]INPUT!#REF!</definedName>
    <definedName name="A8L3L">[1]INPUT!#REF!</definedName>
    <definedName name="A8L3R">[1]INPUT!#REF!</definedName>
    <definedName name="A8L4L">[1]INPUT!#REF!</definedName>
    <definedName name="A8L4R">[1]INPUT!#REF!</definedName>
    <definedName name="A8LFL">[1]INPUT!#REF!</definedName>
    <definedName name="A8LFR">[1]INPUT!#REF!</definedName>
    <definedName name="A8LQL">[1]INPUT!#REF!</definedName>
    <definedName name="A8LQR">[1]INPUT!#REF!</definedName>
    <definedName name="A9B1L">[1]INPUT!#REF!</definedName>
    <definedName name="A9B1R">[1]INPUT!#REF!</definedName>
    <definedName name="A9B2L">[1]INPUT!#REF!</definedName>
    <definedName name="A9B2R">[1]INPUT!#REF!</definedName>
    <definedName name="A9B3L">[1]INPUT!#REF!</definedName>
    <definedName name="A9B3R">[1]INPUT!#REF!</definedName>
    <definedName name="A9B4L">[1]INPUT!#REF!</definedName>
    <definedName name="A9B4R">[1]INPUT!#REF!</definedName>
    <definedName name="A9BFL">[1]INPUT!#REF!</definedName>
    <definedName name="A9BFR">[1]INPUT!#REF!</definedName>
    <definedName name="A9BQL">[1]INPUT!#REF!</definedName>
    <definedName name="A9BQR">[1]INPUT!#REF!</definedName>
    <definedName name="A9L1L">[1]INPUT!#REF!</definedName>
    <definedName name="A9L1R">[1]INPUT!#REF!</definedName>
    <definedName name="A9L2L">[1]INPUT!#REF!</definedName>
    <definedName name="A9L2R">[1]INPUT!#REF!</definedName>
    <definedName name="A9L3L">[1]INPUT!#REF!</definedName>
    <definedName name="A9L3R">[1]INPUT!#REF!</definedName>
    <definedName name="A9L4L">[1]INPUT!#REF!</definedName>
    <definedName name="A9L4R">[1]INPUT!#REF!</definedName>
    <definedName name="A9LFL">[1]INPUT!#REF!</definedName>
    <definedName name="A9LFR">[1]INPUT!#REF!</definedName>
    <definedName name="A9LQL">[1]INPUT!#REF!</definedName>
    <definedName name="A9LQR">[1]INPUT!#REF!</definedName>
    <definedName name="AA">#REF!</definedName>
    <definedName name="aaa">#REF!</definedName>
    <definedName name="AAAA">#REF!</definedName>
    <definedName name="AAAAAA" hidden="1">[9]날개벽수량표!#REF!</definedName>
    <definedName name="aaaaaaa">[10]포장공!$AW$111</definedName>
    <definedName name="ACD10L">[11]INPUT!#REF!</definedName>
    <definedName name="ACD10R">[11]INPUT!#REF!</definedName>
    <definedName name="ACD3L">[11]INPUT!#REF!</definedName>
    <definedName name="ACD3R">[11]INPUT!#REF!</definedName>
    <definedName name="ACD4L">[11]INPUT!#REF!</definedName>
    <definedName name="ACD4R">[11]INPUT!#REF!</definedName>
    <definedName name="ACD5L">[11]INPUT!#REF!</definedName>
    <definedName name="ACD5R">[11]INPUT!#REF!</definedName>
    <definedName name="ACD6L">[11]INPUT!#REF!</definedName>
    <definedName name="ACD6R">[11]INPUT!#REF!</definedName>
    <definedName name="ACD7L">[11]INPUT!#REF!</definedName>
    <definedName name="ACD7R">[11]INPUT!#REF!</definedName>
    <definedName name="ACD8L">[11]INPUT!#REF!</definedName>
    <definedName name="ACD8R">[11]INPUT!#REF!</definedName>
    <definedName name="ACD9L">[11]INPUT!#REF!</definedName>
    <definedName name="ACD9R">[11]INPUT!#REF!</definedName>
    <definedName name="ACE10L">[11]INPUT!#REF!</definedName>
    <definedName name="ACE10R">[11]INPUT!#REF!</definedName>
    <definedName name="ACE3L">[11]INPUT!#REF!</definedName>
    <definedName name="ACE3R">[11]INPUT!#REF!</definedName>
    <definedName name="ACE4L">[11]INPUT!#REF!</definedName>
    <definedName name="ACE4R">[11]INPUT!#REF!</definedName>
    <definedName name="ACE5L">[11]INPUT!#REF!</definedName>
    <definedName name="ACE5R">[11]INPUT!#REF!</definedName>
    <definedName name="ACE6L">[11]INPUT!#REF!</definedName>
    <definedName name="ACE6R">[11]INPUT!#REF!</definedName>
    <definedName name="ACE7L">[11]INPUT!#REF!</definedName>
    <definedName name="ACE7R">[11]INPUT!#REF!</definedName>
    <definedName name="ACE8L">[11]INPUT!#REF!</definedName>
    <definedName name="ACE8R">[11]INPUT!#REF!</definedName>
    <definedName name="ACE9L">[11]INPUT!#REF!</definedName>
    <definedName name="ACE9R">[11]INPUT!#REF!</definedName>
    <definedName name="ACH10L">[11]INPUT!#REF!</definedName>
    <definedName name="ACH10R">[11]INPUT!#REF!</definedName>
    <definedName name="ACH3L">[11]INPUT!#REF!</definedName>
    <definedName name="ACH3R">[11]INPUT!#REF!</definedName>
    <definedName name="ACH4L">[11]INPUT!#REF!</definedName>
    <definedName name="ACH4R">[11]INPUT!#REF!</definedName>
    <definedName name="ACH5L">[11]INPUT!#REF!</definedName>
    <definedName name="ACH5R">[11]INPUT!#REF!</definedName>
    <definedName name="ACH6L">[11]INPUT!#REF!</definedName>
    <definedName name="ACH6R">[11]INPUT!#REF!</definedName>
    <definedName name="ACH7L">[11]INPUT!#REF!</definedName>
    <definedName name="ACH7R">[11]INPUT!#REF!</definedName>
    <definedName name="ACH8L">[11]INPUT!#REF!</definedName>
    <definedName name="ACH8R">[11]INPUT!#REF!</definedName>
    <definedName name="ACH9L">[11]INPUT!#REF!</definedName>
    <definedName name="ACH9R">[11]INPUT!#REF!</definedName>
    <definedName name="aee" localSheetId="3">BlankMacro1</definedName>
    <definedName name="aee">BlankMacro1</definedName>
    <definedName name="AG" localSheetId="3">BlankMacro1</definedName>
    <definedName name="AG">BlankMacro1</definedName>
    <definedName name="al" localSheetId="3">#REF!</definedName>
    <definedName name="al">#REF!</definedName>
    <definedName name="anscount" hidden="1">1</definedName>
    <definedName name="AS" localSheetId="3">#REF!</definedName>
    <definedName name="AS">#REF!</definedName>
    <definedName name="ASD" localSheetId="3">BlankMacro1</definedName>
    <definedName name="ASD">BlankMacro1</definedName>
    <definedName name="asdfg" localSheetId="3">BlankMacro1</definedName>
    <definedName name="asdfg">BlankMacro1</definedName>
    <definedName name="ASFG" localSheetId="3">BlankMacro1</definedName>
    <definedName name="ASFG">BlankMacro1</definedName>
    <definedName name="ASS" localSheetId="3">BlankMacro1</definedName>
    <definedName name="ASS">BlankMacro1</definedName>
    <definedName name="ASX" localSheetId="3">BlankMacro1</definedName>
    <definedName name="ASX">BlankMacro1</definedName>
    <definedName name="_xlnm.Auto_Open">#REF!</definedName>
    <definedName name="AW" localSheetId="3">BlankMacro1</definedName>
    <definedName name="AW">BlankMacro1</definedName>
    <definedName name="AX" localSheetId="3">BlankMacro1</definedName>
    <definedName name="AX">BlankMacro1</definedName>
    <definedName name="AZ" localSheetId="3">BlankMacro1</definedName>
    <definedName name="AZ">BlankMacro1</definedName>
    <definedName name="B" localSheetId="3">#REF!</definedName>
    <definedName name="B">#REF!</definedName>
    <definedName name="B10A1P" localSheetId="3">#REF!</definedName>
    <definedName name="B10A1P">#REF!</definedName>
    <definedName name="b10a1t" localSheetId="3">#REF!</definedName>
    <definedName name="b10a1t">#REF!</definedName>
    <definedName name="b10a2p">#REF!</definedName>
    <definedName name="b10a2t">#REF!</definedName>
    <definedName name="B11A1P">#REF!</definedName>
    <definedName name="b11a1t">#REF!</definedName>
    <definedName name="b11a2p">#REF!</definedName>
    <definedName name="b11a2t">#REF!</definedName>
    <definedName name="B12A1P">#REF!</definedName>
    <definedName name="b12a1t">#REF!</definedName>
    <definedName name="b12a2p">#REF!</definedName>
    <definedName name="b12a2t">#REF!</definedName>
    <definedName name="B13A1P">#REF!</definedName>
    <definedName name="b13a1t">#REF!</definedName>
    <definedName name="b13a2p">#REF!</definedName>
    <definedName name="b13a2t">#REF!</definedName>
    <definedName name="B14A1P">#REF!</definedName>
    <definedName name="b14a1t">#REF!</definedName>
    <definedName name="b14a2p">#REF!</definedName>
    <definedName name="b14a2t">#REF!</definedName>
    <definedName name="B15A1P">#REF!</definedName>
    <definedName name="b15a1t">#REF!</definedName>
    <definedName name="b15a2p">#REF!</definedName>
    <definedName name="b15a2t">#REF!</definedName>
    <definedName name="B16A1T">#REF!</definedName>
    <definedName name="B16A2P">#REF!</definedName>
    <definedName name="B1A1P">#REF!</definedName>
    <definedName name="b1a1t">#REF!</definedName>
    <definedName name="b1a2p">#REF!</definedName>
    <definedName name="b1a2t">#REF!</definedName>
    <definedName name="B1B">#REF!</definedName>
    <definedName name="B2A1P">#REF!</definedName>
    <definedName name="b2a1t">#REF!</definedName>
    <definedName name="b2a2p">#REF!</definedName>
    <definedName name="b2a2t">#REF!</definedName>
    <definedName name="B2B">#REF!</definedName>
    <definedName name="B30A1P">#REF!</definedName>
    <definedName name="b30a1t">#REF!</definedName>
    <definedName name="b30a2p">#REF!</definedName>
    <definedName name="b30a2t">#REF!</definedName>
    <definedName name="B3A1P">#REF!</definedName>
    <definedName name="b3a1t">#REF!</definedName>
    <definedName name="b3a2p">#REF!</definedName>
    <definedName name="b3a2t">#REF!</definedName>
    <definedName name="B3B">#REF!</definedName>
    <definedName name="B4A1P">#REF!</definedName>
    <definedName name="b4a1t">#REF!</definedName>
    <definedName name="b4a2p">#REF!</definedName>
    <definedName name="b4a2t">#REF!</definedName>
    <definedName name="B4B">#REF!</definedName>
    <definedName name="B5A1P">#REF!</definedName>
    <definedName name="b5a1t">#REF!</definedName>
    <definedName name="b5a2p">#REF!</definedName>
    <definedName name="b5a2t">#REF!</definedName>
    <definedName name="B5B">[12]교각1!#REF!</definedName>
    <definedName name="B6A1P">#REF!</definedName>
    <definedName name="b6a1t">#REF!</definedName>
    <definedName name="b6a2p">#REF!</definedName>
    <definedName name="b6a2t">#REF!</definedName>
    <definedName name="B6B">[12]교각1!#REF!</definedName>
    <definedName name="B7A1P">#REF!</definedName>
    <definedName name="b7a1t">#REF!</definedName>
    <definedName name="b7a2p">#REF!</definedName>
    <definedName name="b7a2t">#REF!</definedName>
    <definedName name="B7B">[12]교각1!#REF!</definedName>
    <definedName name="B8A1P">#REF!</definedName>
    <definedName name="b8a1t">#REF!</definedName>
    <definedName name="b8a2p">#REF!</definedName>
    <definedName name="b8a2t">#REF!</definedName>
    <definedName name="B9A1P">#REF!</definedName>
    <definedName name="b9a1t">#REF!</definedName>
    <definedName name="b9a2p">#REF!</definedName>
    <definedName name="b9a2t">#REF!</definedName>
    <definedName name="BA">#REF!</definedName>
    <definedName name="BA1P">#REF!</definedName>
    <definedName name="ba1t">#REF!</definedName>
    <definedName name="ba2p">#REF!</definedName>
    <definedName name="ba2t">#REF!</definedName>
    <definedName name="BB">#REF!</definedName>
    <definedName name="bbb">#REF!</definedName>
    <definedName name="BC" localSheetId="3">BlankMacro1</definedName>
    <definedName name="BC">BlankMacro1</definedName>
    <definedName name="BDFTR" localSheetId="3">BlankMacro1</definedName>
    <definedName name="BDFTR">BlankMacro1</definedName>
    <definedName name="BE" localSheetId="3">BlankMacro1</definedName>
    <definedName name="BE">BlankMacro1</definedName>
    <definedName name="BF" localSheetId="3">BlankMacro1</definedName>
    <definedName name="BF">BlankMacro1</definedName>
    <definedName name="BG" localSheetId="3">BlankMacro1</definedName>
    <definedName name="BG">BlankMacro1</definedName>
    <definedName name="BH" localSheetId="3">BlankMacro1</definedName>
    <definedName name="BH">BlankMacro1</definedName>
    <definedName name="BM" localSheetId="3">BlankMacro1</definedName>
    <definedName name="BM">BlankMacro1</definedName>
    <definedName name="BN" localSheetId="3">BlankMacro1</definedName>
    <definedName name="BN">BlankMacro1</definedName>
    <definedName name="BND" localSheetId="3">BlankMacro1</definedName>
    <definedName name="BND">BlankMacro1</definedName>
    <definedName name="BOH10L">[11]INPUT!#REF!</definedName>
    <definedName name="BOH10R">[11]INPUT!#REF!</definedName>
    <definedName name="BOH3L">[11]INPUT!#REF!</definedName>
    <definedName name="BOH3R">[11]INPUT!#REF!</definedName>
    <definedName name="BOH4L">[11]INPUT!#REF!</definedName>
    <definedName name="BOH4R">[11]INPUT!#REF!</definedName>
    <definedName name="BOH5L">[11]INPUT!#REF!</definedName>
    <definedName name="BOH5R">[11]INPUT!#REF!</definedName>
    <definedName name="BOH6L">[11]INPUT!#REF!</definedName>
    <definedName name="BOH6R">[11]INPUT!#REF!</definedName>
    <definedName name="BOH7L">[11]INPUT!#REF!</definedName>
    <definedName name="BOH7R">[11]INPUT!#REF!</definedName>
    <definedName name="BOH8L">[11]INPUT!#REF!</definedName>
    <definedName name="BOH8R">[11]INPUT!#REF!</definedName>
    <definedName name="BOH9L">[11]INPUT!#REF!</definedName>
    <definedName name="BOH9R">[11]INPUT!#REF!</definedName>
    <definedName name="BOK10L">[11]INPUT!#REF!</definedName>
    <definedName name="BOK10R">[11]INPUT!#REF!</definedName>
    <definedName name="BOK3L">[11]INPUT!#REF!</definedName>
    <definedName name="BOK3R">[11]INPUT!#REF!</definedName>
    <definedName name="BOK4L">[11]INPUT!#REF!</definedName>
    <definedName name="BOK4R">[11]INPUT!#REF!</definedName>
    <definedName name="BOK5L">[11]INPUT!#REF!</definedName>
    <definedName name="BOK5R">[11]INPUT!#REF!</definedName>
    <definedName name="BOK6L">[11]INPUT!#REF!</definedName>
    <definedName name="BOK6R">[11]INPUT!#REF!</definedName>
    <definedName name="BOK7L">[11]INPUT!#REF!</definedName>
    <definedName name="BOK7R">[11]INPUT!#REF!</definedName>
    <definedName name="BOK8L">[11]INPUT!#REF!</definedName>
    <definedName name="BOK8R">[11]INPUT!#REF!</definedName>
    <definedName name="BOK9L">[11]INPUT!#REF!</definedName>
    <definedName name="BOK9R">[11]INPUT!#REF!</definedName>
    <definedName name="BQ" localSheetId="3">BlankMacro1</definedName>
    <definedName name="BQ">BlankMacro1</definedName>
    <definedName name="BR" localSheetId="3">BlankMacro1</definedName>
    <definedName name="BR">BlankMacro1</definedName>
    <definedName name="BS" localSheetId="3">BlankMacro1</definedName>
    <definedName name="BS">BlankMacro1</definedName>
    <definedName name="BSX" localSheetId="3">BlankMacro1</definedName>
    <definedName name="BSX">BlankMacro1</definedName>
    <definedName name="BUI" localSheetId="3">BlankMacro1</definedName>
    <definedName name="BUI">BlankMacro1</definedName>
    <definedName name="BV" localSheetId="3">BlankMacro1</definedName>
    <definedName name="BV">BlankMacro1</definedName>
    <definedName name="BW" localSheetId="3">BlankMacro1</definedName>
    <definedName name="BW">BlankMacro1</definedName>
    <definedName name="BX" localSheetId="3">BlankMacro1</definedName>
    <definedName name="BX">BlankMacro1</definedName>
    <definedName name="BY" localSheetId="3">BlankMacro1</definedName>
    <definedName name="BY">BlankMacro1</definedName>
    <definedName name="c1.a1p" localSheetId="3">#REF!</definedName>
    <definedName name="c1.a1p">#REF!</definedName>
    <definedName name="c1.a1t" localSheetId="3">#REF!</definedName>
    <definedName name="c1.a1t">#REF!</definedName>
    <definedName name="c1.a2p" localSheetId="3">#REF!</definedName>
    <definedName name="c1.a2p">#REF!</definedName>
    <definedName name="c1.a2t">#REF!</definedName>
    <definedName name="c2.a1p">#REF!</definedName>
    <definedName name="c2.a1t">#REF!</definedName>
    <definedName name="c2.a2p">#REF!</definedName>
    <definedName name="c2.a2t">#REF!</definedName>
    <definedName name="CA10L">[1]INPUT!#REF!</definedName>
    <definedName name="CA10R">[1]INPUT!#REF!</definedName>
    <definedName name="CA3L">[1]INPUT!#REF!</definedName>
    <definedName name="CA3R">[1]INPUT!#REF!</definedName>
    <definedName name="CA4L">[1]INPUT!#REF!</definedName>
    <definedName name="CA4R">[1]INPUT!#REF!</definedName>
    <definedName name="CA5L">[1]INPUT!#REF!</definedName>
    <definedName name="CA5R">[1]INPUT!#REF!</definedName>
    <definedName name="CA6L">[1]INPUT!#REF!</definedName>
    <definedName name="CA6R">[1]INPUT!#REF!</definedName>
    <definedName name="CA7L">[1]INPUT!#REF!</definedName>
    <definedName name="CA7R">[1]INPUT!#REF!</definedName>
    <definedName name="CA8L">[1]INPUT!#REF!</definedName>
    <definedName name="CA8R">[1]INPUT!#REF!</definedName>
    <definedName name="CA9L">[1]INPUT!#REF!</definedName>
    <definedName name="CA9R">[1]INPUT!#REF!</definedName>
    <definedName name="CBF" localSheetId="3">BlankMacro1</definedName>
    <definedName name="CBF">BlankMacro1</definedName>
    <definedName name="CCC" localSheetId="3">#REF!</definedName>
    <definedName name="CCC">#REF!</definedName>
    <definedName name="CCSB" localSheetId="3">BlankMacro1</definedName>
    <definedName name="CCSB">BlankMacro1</definedName>
    <definedName name="CF" localSheetId="3">BlankMacro1</definedName>
    <definedName name="CF">BlankMacro1</definedName>
    <definedName name="CFB" localSheetId="3">BlankMacro1</definedName>
    <definedName name="CFB">BlankMacro1</definedName>
    <definedName name="CHN10L" localSheetId="3">[11]INPUT!#REF!</definedName>
    <definedName name="CHN10L">[11]INPUT!#REF!</definedName>
    <definedName name="CHN10R" localSheetId="3">[11]INPUT!#REF!</definedName>
    <definedName name="CHN10R">[11]INPUT!#REF!</definedName>
    <definedName name="CHN3L">[11]INPUT!#REF!</definedName>
    <definedName name="CHN3R">[11]INPUT!#REF!</definedName>
    <definedName name="CHN4L">[11]INPUT!#REF!</definedName>
    <definedName name="CHN4R">[11]INPUT!#REF!</definedName>
    <definedName name="CHN5L">[11]INPUT!#REF!</definedName>
    <definedName name="CHN5R">[11]INPUT!#REF!</definedName>
    <definedName name="CHN6L">[11]INPUT!#REF!</definedName>
    <definedName name="CHN6R">[11]INPUT!#REF!</definedName>
    <definedName name="CHN7L">[11]INPUT!#REF!</definedName>
    <definedName name="CHN7R">[11]INPUT!#REF!</definedName>
    <definedName name="CHN8L">[11]INPUT!#REF!</definedName>
    <definedName name="CHN8R">[11]INPUT!#REF!</definedName>
    <definedName name="CHN9L">[11]INPUT!#REF!</definedName>
    <definedName name="CHN9R">[11]INPUT!#REF!</definedName>
    <definedName name="CHO10L">[11]INPUT!#REF!</definedName>
    <definedName name="CHO10R">[11]INPUT!#REF!</definedName>
    <definedName name="CHO3L">[11]INPUT!#REF!</definedName>
    <definedName name="CHO3R">[11]INPUT!#REF!</definedName>
    <definedName name="CHO4L">[11]INPUT!#REF!</definedName>
    <definedName name="CHO4R">[11]INPUT!#REF!</definedName>
    <definedName name="CHO5L">[11]INPUT!#REF!</definedName>
    <definedName name="CHO5R">[11]INPUT!#REF!</definedName>
    <definedName name="CHO6L">[11]INPUT!#REF!</definedName>
    <definedName name="CHO6R">[11]INPUT!#REF!</definedName>
    <definedName name="CHO7L">[11]INPUT!#REF!</definedName>
    <definedName name="CHO7R">[11]INPUT!#REF!</definedName>
    <definedName name="CHO8L">[11]INPUT!#REF!</definedName>
    <definedName name="CHO8R">[11]INPUT!#REF!</definedName>
    <definedName name="CHO9L">[11]INPUT!#REF!</definedName>
    <definedName name="CHO9R">[11]INPUT!#REF!</definedName>
    <definedName name="CHP10L">[11]INPUT!#REF!</definedName>
    <definedName name="CHP10R">[11]INPUT!#REF!</definedName>
    <definedName name="CHP3L">[11]INPUT!#REF!</definedName>
    <definedName name="CHP3R">[11]INPUT!#REF!</definedName>
    <definedName name="CHP4L">[11]INPUT!#REF!</definedName>
    <definedName name="CHP4R">[11]INPUT!#REF!</definedName>
    <definedName name="CHP5L">[11]INPUT!#REF!</definedName>
    <definedName name="CHP5R">[11]INPUT!#REF!</definedName>
    <definedName name="CHP6L">[11]INPUT!#REF!</definedName>
    <definedName name="CHP6R">[11]INPUT!#REF!</definedName>
    <definedName name="CHP7L">[11]INPUT!#REF!</definedName>
    <definedName name="CHP7R">[11]INPUT!#REF!</definedName>
    <definedName name="CHP8L">[11]INPUT!#REF!</definedName>
    <definedName name="CHP8R">[11]INPUT!#REF!</definedName>
    <definedName name="CHP9L">[11]INPUT!#REF!</definedName>
    <definedName name="CHP9R">[11]INPUT!#REF!</definedName>
    <definedName name="CHQ10L">[11]INPUT!#REF!</definedName>
    <definedName name="CHQ10R">[11]INPUT!#REF!</definedName>
    <definedName name="CHQ3L">[11]INPUT!#REF!</definedName>
    <definedName name="CHQ3R">[11]INPUT!#REF!</definedName>
    <definedName name="CHQ4L">[11]INPUT!#REF!</definedName>
    <definedName name="CHQ4R">[11]INPUT!#REF!</definedName>
    <definedName name="CHQ5L">[11]INPUT!#REF!</definedName>
    <definedName name="CHQ5R">[11]INPUT!#REF!</definedName>
    <definedName name="CHQ6L">[11]INPUT!#REF!</definedName>
    <definedName name="CHQ6R">[11]INPUT!#REF!</definedName>
    <definedName name="CHQ7L">[11]INPUT!#REF!</definedName>
    <definedName name="CHQ7R">[11]INPUT!#REF!</definedName>
    <definedName name="CHQ8L">[11]INPUT!#REF!</definedName>
    <definedName name="CHQ8R">[11]INPUT!#REF!</definedName>
    <definedName name="CHQ9L">[11]INPUT!#REF!</definedName>
    <definedName name="CHQ9R">[11]INPUT!#REF!</definedName>
    <definedName name="CHR10L">[11]INPUT!#REF!</definedName>
    <definedName name="CHR10R">[11]INPUT!#REF!</definedName>
    <definedName name="CHR3L">[11]INPUT!#REF!</definedName>
    <definedName name="CHR3R">[11]INPUT!#REF!</definedName>
    <definedName name="CHR4L">[11]INPUT!#REF!</definedName>
    <definedName name="CHR4R">[11]INPUT!#REF!</definedName>
    <definedName name="CHR5L">[11]INPUT!#REF!</definedName>
    <definedName name="CHR5R">[11]INPUT!#REF!</definedName>
    <definedName name="CHR6L">[11]INPUT!#REF!</definedName>
    <definedName name="CHR6R">[11]INPUT!#REF!</definedName>
    <definedName name="CHR7L">[11]INPUT!#REF!</definedName>
    <definedName name="CHR7R">[11]INPUT!#REF!</definedName>
    <definedName name="CHR8L">[11]INPUT!#REF!</definedName>
    <definedName name="CHR8R">[11]INPUT!#REF!</definedName>
    <definedName name="CHR9L">[11]INPUT!#REF!</definedName>
    <definedName name="CHR9R">[11]INPUT!#REF!</definedName>
    <definedName name="CHSUM10L">[11]INPUT!#REF!</definedName>
    <definedName name="CHSUM10R">[11]INPUT!#REF!</definedName>
    <definedName name="CHSUM3L">[11]INPUT!#REF!</definedName>
    <definedName name="CHSUM3R">[11]INPUT!#REF!</definedName>
    <definedName name="CHSUM4L">[11]INPUT!#REF!</definedName>
    <definedName name="CHSUM4R">[11]INPUT!#REF!</definedName>
    <definedName name="CHSUM5L">[11]INPUT!#REF!</definedName>
    <definedName name="CHSUM5R">[11]INPUT!#REF!</definedName>
    <definedName name="CHSUM6L">[11]INPUT!#REF!</definedName>
    <definedName name="CHSUM6R">[11]INPUT!#REF!</definedName>
    <definedName name="CHSUM7L">[11]INPUT!#REF!</definedName>
    <definedName name="CHSUM7R">[11]INPUT!#REF!</definedName>
    <definedName name="CHSUM8L">[11]INPUT!#REF!</definedName>
    <definedName name="CHSUM8R">[11]INPUT!#REF!</definedName>
    <definedName name="CHSUM9L">[11]INPUT!#REF!</definedName>
    <definedName name="CHSUM9R">[11]INPUT!#REF!</definedName>
    <definedName name="CN10TL">[11]INPUT!#REF!</definedName>
    <definedName name="CN10TR">[11]INPUT!#REF!</definedName>
    <definedName name="CN3TL">[11]INPUT!#REF!</definedName>
    <definedName name="CN3TR">[11]INPUT!#REF!</definedName>
    <definedName name="CN4TL">[11]INPUT!#REF!</definedName>
    <definedName name="CN4TR">[11]INPUT!#REF!</definedName>
    <definedName name="CN5TL">[11]INPUT!#REF!</definedName>
    <definedName name="CN5TR">[11]INPUT!#REF!</definedName>
    <definedName name="CN6TL">[11]INPUT!#REF!</definedName>
    <definedName name="CN6TR">[11]INPUT!#REF!</definedName>
    <definedName name="CN7TL">[11]INPUT!#REF!</definedName>
    <definedName name="CN7TR">[11]INPUT!#REF!</definedName>
    <definedName name="CN8TL">[11]INPUT!#REF!</definedName>
    <definedName name="CN8TR">[11]INPUT!#REF!</definedName>
    <definedName name="CN9TL">[11]INPUT!#REF!</definedName>
    <definedName name="CN9TR">[11]INPUT!#REF!</definedName>
    <definedName name="CUT10L">[11]INPUT!#REF!</definedName>
    <definedName name="CUT10R">[11]INPUT!#REF!</definedName>
    <definedName name="CUT3L">[11]INPUT!#REF!</definedName>
    <definedName name="CUT3R">[11]INPUT!#REF!</definedName>
    <definedName name="CUT4L">[11]INPUT!#REF!</definedName>
    <definedName name="CUT4R">[11]INPUT!#REF!</definedName>
    <definedName name="CUT5L">[11]INPUT!#REF!</definedName>
    <definedName name="CUT5R">[11]INPUT!#REF!</definedName>
    <definedName name="CUT6L">[11]INPUT!#REF!</definedName>
    <definedName name="CUT6R">[11]INPUT!#REF!</definedName>
    <definedName name="CUT7L">[11]INPUT!#REF!</definedName>
    <definedName name="CUT7R">[11]INPUT!#REF!</definedName>
    <definedName name="CUT8L">[11]INPUT!#REF!</definedName>
    <definedName name="CUT8R">[11]INPUT!#REF!</definedName>
    <definedName name="CUT9L">[11]INPUT!#REF!</definedName>
    <definedName name="CUT9R">[11]INPUT!#REF!</definedName>
    <definedName name="CX10L">[11]INPUT!#REF!</definedName>
    <definedName name="CX10R">[11]INPUT!#REF!</definedName>
    <definedName name="CX3L">[11]INPUT!#REF!</definedName>
    <definedName name="CX3R">[11]INPUT!#REF!</definedName>
    <definedName name="CX4L">[11]INPUT!#REF!</definedName>
    <definedName name="CX4R">[11]INPUT!#REF!</definedName>
    <definedName name="CX5L">[11]INPUT!#REF!</definedName>
    <definedName name="CX5R">[11]INPUT!#REF!</definedName>
    <definedName name="CX6L">[11]INPUT!#REF!</definedName>
    <definedName name="CX6R">[11]INPUT!#REF!</definedName>
    <definedName name="CX7L">[11]INPUT!#REF!</definedName>
    <definedName name="CX7R">[11]INPUT!#REF!</definedName>
    <definedName name="CX8L">[11]INPUT!#REF!</definedName>
    <definedName name="CX8R">[11]INPUT!#REF!</definedName>
    <definedName name="CX9L">[11]INPUT!#REF!</definedName>
    <definedName name="CX9R">[11]INPUT!#REF!</definedName>
    <definedName name="CY10L">[11]INPUT!#REF!</definedName>
    <definedName name="CY10R">[11]INPUT!#REF!</definedName>
    <definedName name="CY3L">[11]INPUT!#REF!</definedName>
    <definedName name="CY3R">[11]INPUT!#REF!</definedName>
    <definedName name="CY4L">[11]INPUT!#REF!</definedName>
    <definedName name="CY4R">[11]INPUT!#REF!</definedName>
    <definedName name="CY5L">[11]INPUT!#REF!</definedName>
    <definedName name="CY5R">[11]INPUT!#REF!</definedName>
    <definedName name="CY6L">[11]INPUT!#REF!</definedName>
    <definedName name="CY6R">[11]INPUT!#REF!</definedName>
    <definedName name="CY7L">[11]INPUT!#REF!</definedName>
    <definedName name="CY7R">[11]INPUT!#REF!</definedName>
    <definedName name="CY8L">[11]INPUT!#REF!</definedName>
    <definedName name="CY8R">[11]INPUT!#REF!</definedName>
    <definedName name="CY9L">[11]INPUT!#REF!</definedName>
    <definedName name="CY9R">[11]INPUT!#REF!</definedName>
    <definedName name="CYA10L">[11]INPUT!#REF!</definedName>
    <definedName name="CYA10R">[11]INPUT!#REF!</definedName>
    <definedName name="CYA3L">[11]INPUT!#REF!</definedName>
    <definedName name="CYA3R">[11]INPUT!#REF!</definedName>
    <definedName name="CYA4L">[11]INPUT!#REF!</definedName>
    <definedName name="CYA4R">[11]INPUT!#REF!</definedName>
    <definedName name="CYA5L">[11]INPUT!#REF!</definedName>
    <definedName name="CYA5R">[11]INPUT!#REF!</definedName>
    <definedName name="CYA6L">[11]INPUT!#REF!</definedName>
    <definedName name="CYA6R">[11]INPUT!#REF!</definedName>
    <definedName name="CYA7L">[11]INPUT!#REF!</definedName>
    <definedName name="CYA7R">[11]INPUT!#REF!</definedName>
    <definedName name="CYA8L">[11]INPUT!#REF!</definedName>
    <definedName name="CYA8R">[11]INPUT!#REF!</definedName>
    <definedName name="CYA9L">[11]INPUT!#REF!</definedName>
    <definedName name="CYA9R">[11]INPUT!#REF!</definedName>
    <definedName name="CYB10L">[11]INPUT!#REF!</definedName>
    <definedName name="CYB10R">[11]INPUT!#REF!</definedName>
    <definedName name="CYB3L">[11]INPUT!#REF!</definedName>
    <definedName name="CYB3R">[11]INPUT!#REF!</definedName>
    <definedName name="CYB4L">[11]INPUT!#REF!</definedName>
    <definedName name="CYB4R">[11]INPUT!#REF!</definedName>
    <definedName name="CYB5L">[11]INPUT!#REF!</definedName>
    <definedName name="CYB5R">[11]INPUT!#REF!</definedName>
    <definedName name="CYB6L">[11]INPUT!#REF!</definedName>
    <definedName name="CYB6R">[11]INPUT!#REF!</definedName>
    <definedName name="CYB7L">[11]INPUT!#REF!</definedName>
    <definedName name="CYB7R">[11]INPUT!#REF!</definedName>
    <definedName name="CYB8L">[11]INPUT!#REF!</definedName>
    <definedName name="CYB8R">[11]INPUT!#REF!</definedName>
    <definedName name="CYB9L">[11]INPUT!#REF!</definedName>
    <definedName name="CYB9R">[11]INPUT!#REF!</definedName>
    <definedName name="CYC10L">[11]INPUT!#REF!</definedName>
    <definedName name="CYC10R">[11]INPUT!#REF!</definedName>
    <definedName name="CYC3L">[11]INPUT!#REF!</definedName>
    <definedName name="CYC3R">[11]INPUT!#REF!</definedName>
    <definedName name="CYC4L">[11]INPUT!#REF!</definedName>
    <definedName name="CYC4R">[11]INPUT!#REF!</definedName>
    <definedName name="CYC5L">[11]INPUT!#REF!</definedName>
    <definedName name="CYC5R">[11]INPUT!#REF!</definedName>
    <definedName name="CYC6L">[11]INPUT!#REF!</definedName>
    <definedName name="CYC6R">[11]INPUT!#REF!</definedName>
    <definedName name="CYC7L">[11]INPUT!#REF!</definedName>
    <definedName name="CYC7R">[11]INPUT!#REF!</definedName>
    <definedName name="CYC8L">[11]INPUT!#REF!</definedName>
    <definedName name="CYC8R">[11]INPUT!#REF!</definedName>
    <definedName name="CYC9L">[11]INPUT!#REF!</definedName>
    <definedName name="CYC9R">[11]INPUT!#REF!</definedName>
    <definedName name="CYY10L">[11]INPUT!#REF!</definedName>
    <definedName name="CYY10R">[11]INPUT!#REF!</definedName>
    <definedName name="CYY3L">[11]INPUT!#REF!</definedName>
    <definedName name="CYY3R">[11]INPUT!#REF!</definedName>
    <definedName name="CYY4L">[11]INPUT!#REF!</definedName>
    <definedName name="CYY4R">[11]INPUT!#REF!</definedName>
    <definedName name="CYY5L">[11]INPUT!#REF!</definedName>
    <definedName name="CYY5R">[11]INPUT!#REF!</definedName>
    <definedName name="CYY6L">[11]INPUT!#REF!</definedName>
    <definedName name="CYY6R">[11]INPUT!#REF!</definedName>
    <definedName name="CYY7L">[11]INPUT!#REF!</definedName>
    <definedName name="CYY7R">[11]INPUT!#REF!</definedName>
    <definedName name="CYY8L">[11]INPUT!#REF!</definedName>
    <definedName name="CYY8R">[11]INPUT!#REF!</definedName>
    <definedName name="CYY9L">[11]INPUT!#REF!</definedName>
    <definedName name="CYY9R">[11]INPUT!#REF!</definedName>
    <definedName name="D">#REF!</definedName>
    <definedName name="D10L">[11]INPUT!#REF!</definedName>
    <definedName name="D10R">[11]INPUT!#REF!</definedName>
    <definedName name="D3L">[11]INPUT!#REF!</definedName>
    <definedName name="D3R">[11]INPUT!#REF!</definedName>
    <definedName name="D4L">[11]INPUT!#REF!</definedName>
    <definedName name="D4R">[11]INPUT!#REF!</definedName>
    <definedName name="D5L">[11]INPUT!#REF!</definedName>
    <definedName name="D5R">[11]INPUT!#REF!</definedName>
    <definedName name="D6L">[11]INPUT!#REF!</definedName>
    <definedName name="D6R">[11]INPUT!#REF!</definedName>
    <definedName name="D7L">[11]INPUT!#REF!</definedName>
    <definedName name="D7R">[11]INPUT!#REF!</definedName>
    <definedName name="D8L">[11]INPUT!#REF!</definedName>
    <definedName name="D8R">[11]INPUT!#REF!</definedName>
    <definedName name="D9L">[11]INPUT!#REF!</definedName>
    <definedName name="D9R">[11]INPUT!#REF!</definedName>
    <definedName name="DASFDASF">#REF!</definedName>
    <definedName name="_xlnm.Database">#REF!</definedName>
    <definedName name="DD">[13]포장공!$AW$111</definedName>
    <definedName name="DDD">#REF!</definedName>
    <definedName name="DDDD">#REF!</definedName>
    <definedName name="DDDDD">#REF!</definedName>
    <definedName name="DE" localSheetId="3">BlankMacro1</definedName>
    <definedName name="DE">BlankMacro1</definedName>
    <definedName name="DES" localSheetId="3">BlankMacro1</definedName>
    <definedName name="DES">BlankMacro1</definedName>
    <definedName name="dg" localSheetId="3">BlankMacro1</definedName>
    <definedName name="dg">BlankMacro1</definedName>
    <definedName name="DGF" localSheetId="3">BlankMacro1</definedName>
    <definedName name="DGF">BlankMacro1</definedName>
    <definedName name="DGG" localSheetId="3">BlankMacro1</definedName>
    <definedName name="DGG">BlankMacro1</definedName>
    <definedName name="dhtn" localSheetId="3">#REF!</definedName>
    <definedName name="dhtn">#REF!</definedName>
    <definedName name="DIA" localSheetId="3">[12]교각1!#REF!</definedName>
    <definedName name="DIA">[12]교각1!#REF!</definedName>
    <definedName name="DIAP10.1L" localSheetId="3">[1]INPUT!#REF!</definedName>
    <definedName name="DIAP10.1L">[1]INPUT!#REF!</definedName>
    <definedName name="DIAP10.1R">[1]INPUT!#REF!</definedName>
    <definedName name="DIAP10L">[1]INPUT!#REF!</definedName>
    <definedName name="DIAP10R">[1]INPUT!#REF!</definedName>
    <definedName name="DIAP3.1L">[1]INPUT!#REF!</definedName>
    <definedName name="DIAP3.1R">[1]INPUT!#REF!</definedName>
    <definedName name="DIAP3L">[1]INPUT!#REF!</definedName>
    <definedName name="DIAP3R">[1]INPUT!#REF!</definedName>
    <definedName name="DIAP4.1L">[1]INPUT!#REF!</definedName>
    <definedName name="DIAP4.1R">[1]INPUT!#REF!</definedName>
    <definedName name="DIAP4L">[1]INPUT!#REF!</definedName>
    <definedName name="DIAP4R">[1]INPUT!#REF!</definedName>
    <definedName name="DIAP5.1L">[1]INPUT!#REF!</definedName>
    <definedName name="DIAP5.1R">[1]INPUT!#REF!</definedName>
    <definedName name="DIAP5L">[1]INPUT!#REF!</definedName>
    <definedName name="DIAP5R">[1]INPUT!#REF!</definedName>
    <definedName name="DIAP6.1L">[1]INPUT!#REF!</definedName>
    <definedName name="DIAP6.1R">[1]INPUT!#REF!</definedName>
    <definedName name="DIAP6L">[1]INPUT!#REF!</definedName>
    <definedName name="DIAP6R">[1]INPUT!#REF!</definedName>
    <definedName name="DIAP7.1L">[1]INPUT!#REF!</definedName>
    <definedName name="DIAP7.1R">[1]INPUT!#REF!</definedName>
    <definedName name="DIAP7L">[1]INPUT!#REF!</definedName>
    <definedName name="DIAP7R">[1]INPUT!#REF!</definedName>
    <definedName name="DIAP8.1L">[1]INPUT!#REF!</definedName>
    <definedName name="DIAP8.1R">[1]INPUT!#REF!</definedName>
    <definedName name="DIAP8L">[1]INPUT!#REF!</definedName>
    <definedName name="DIAP8R">[1]INPUT!#REF!</definedName>
    <definedName name="DIAP9.1L">[1]INPUT!#REF!</definedName>
    <definedName name="DIAP9.1R">[1]INPUT!#REF!</definedName>
    <definedName name="DIAP9L">[1]INPUT!#REF!</definedName>
    <definedName name="DIAP9R">[1]INPUT!#REF!</definedName>
    <definedName name="DKDK">#REF!</definedName>
    <definedName name="DS">#REF!</definedName>
    <definedName name="dsg" localSheetId="3">BlankMacro1</definedName>
    <definedName name="dsg">BlankMacro1</definedName>
    <definedName name="DX" localSheetId="3">BlankMacro1</definedName>
    <definedName name="DX">BlankMacro1</definedName>
    <definedName name="DX10L">[11]INPUT!#REF!</definedName>
    <definedName name="DX10R">[11]INPUT!#REF!</definedName>
    <definedName name="DX3L">[11]INPUT!#REF!</definedName>
    <definedName name="DX3R">[11]INPUT!#REF!</definedName>
    <definedName name="DX4L">[11]INPUT!#REF!</definedName>
    <definedName name="DX4R">[11]INPUT!#REF!</definedName>
    <definedName name="DX5L">[11]INPUT!#REF!</definedName>
    <definedName name="DX5R">[11]INPUT!#REF!</definedName>
    <definedName name="DX6L">[11]INPUT!#REF!</definedName>
    <definedName name="DX6R">[11]INPUT!#REF!</definedName>
    <definedName name="DX7L">[11]INPUT!#REF!</definedName>
    <definedName name="DX7R">[11]INPUT!#REF!</definedName>
    <definedName name="DX8L">[11]INPUT!#REF!</definedName>
    <definedName name="DX8R">[11]INPUT!#REF!</definedName>
    <definedName name="DX9L">[11]INPUT!#REF!</definedName>
    <definedName name="DX9R">[11]INPUT!#REF!</definedName>
    <definedName name="DXZ" localSheetId="3">BlankMacro1</definedName>
    <definedName name="DXZ">BlankMacro1</definedName>
    <definedName name="DY10L">[11]INPUT!#REF!</definedName>
    <definedName name="DY10R">[11]INPUT!#REF!</definedName>
    <definedName name="DY3L">[11]INPUT!#REF!</definedName>
    <definedName name="DY3R">[11]INPUT!#REF!</definedName>
    <definedName name="DY4L">[11]INPUT!#REF!</definedName>
    <definedName name="DY4R">[11]INPUT!#REF!</definedName>
    <definedName name="DY5L">[11]INPUT!#REF!</definedName>
    <definedName name="DY5R">[11]INPUT!#REF!</definedName>
    <definedName name="DY6L">[11]INPUT!#REF!</definedName>
    <definedName name="DY6R">[11]INPUT!#REF!</definedName>
    <definedName name="DY7L">[11]INPUT!#REF!</definedName>
    <definedName name="DY7R">[11]INPUT!#REF!</definedName>
    <definedName name="DY8L">[11]INPUT!#REF!</definedName>
    <definedName name="DY8R">[11]INPUT!#REF!</definedName>
    <definedName name="DY9L">[11]INPUT!#REF!</definedName>
    <definedName name="DY9R">[11]INPUT!#REF!</definedName>
    <definedName name="DZ" localSheetId="3">BlankMacro1</definedName>
    <definedName name="DZ">BlankMacro1</definedName>
    <definedName name="e">[14]흄관기초!#REF!</definedName>
    <definedName name="EE" localSheetId="3">BlankMacro1</definedName>
    <definedName name="EE">BlankMacro1</definedName>
    <definedName name="eeee2q" localSheetId="3">BlankMacro1</definedName>
    <definedName name="eeee2q">BlankMacro1</definedName>
    <definedName name="EEETG" localSheetId="3">BlankMacro1</definedName>
    <definedName name="EEETG">BlankMacro1</definedName>
    <definedName name="EL" localSheetId="3">#REF!</definedName>
    <definedName name="EL">#REF!</definedName>
    <definedName name="EL1A1P" localSheetId="3">#REF!</definedName>
    <definedName name="EL1A1P">#REF!</definedName>
    <definedName name="el1a1t" localSheetId="3">#REF!</definedName>
    <definedName name="el1a1t">#REF!</definedName>
    <definedName name="el1a2p">#REF!</definedName>
    <definedName name="el1a2t">#REF!</definedName>
    <definedName name="EL2A1P">#REF!</definedName>
    <definedName name="el2a1t">#REF!</definedName>
    <definedName name="el2a2p">#REF!</definedName>
    <definedName name="el2a2t">#REF!</definedName>
    <definedName name="EL3A1P">#REF!</definedName>
    <definedName name="el3a1t">#REF!</definedName>
    <definedName name="el3a2p">#REF!</definedName>
    <definedName name="el3a2t">#REF!</definedName>
    <definedName name="ErrName709037899">#REF!</definedName>
    <definedName name="ERRR" localSheetId="3">BlankMacro1</definedName>
    <definedName name="ERRR">BlankMacro1</definedName>
    <definedName name="ES" localSheetId="3">BlankMacro1</definedName>
    <definedName name="ES">BlankMacro1</definedName>
    <definedName name="esa" localSheetId="3">BlankMacro1</definedName>
    <definedName name="esa">BlankMacro1</definedName>
    <definedName name="EW" localSheetId="3">BlankMacro1</definedName>
    <definedName name="EW">BlankMacro1</definedName>
    <definedName name="EWE" localSheetId="3">BlankMacro1</definedName>
    <definedName name="EWE">BlankMacro1</definedName>
    <definedName name="EWQ" localSheetId="3">BlankMacro1</definedName>
    <definedName name="EWQ">BlankMacro1</definedName>
    <definedName name="EWT" localSheetId="3">BlankMacro1</definedName>
    <definedName name="EWT">BlankMacro1</definedName>
    <definedName name="F" localSheetId="3">#REF!</definedName>
    <definedName name="F">#REF!</definedName>
    <definedName name="F10LX" localSheetId="3">[1]INPUT!#REF!</definedName>
    <definedName name="F10LX">[1]INPUT!#REF!</definedName>
    <definedName name="F10LY" localSheetId="3">[1]INPUT!#REF!</definedName>
    <definedName name="F10LY">[1]INPUT!#REF!</definedName>
    <definedName name="F10RX">[1]INPUT!#REF!</definedName>
    <definedName name="F10RY">[1]INPUT!#REF!</definedName>
    <definedName name="F1F">[12]교각1!#REF!</definedName>
    <definedName name="F2F">[12]교각1!#REF!</definedName>
    <definedName name="F3F">[12]교각1!#REF!</definedName>
    <definedName name="F3LX">[1]INPUT!#REF!</definedName>
    <definedName name="F3LY">[1]INPUT!#REF!</definedName>
    <definedName name="F3RX">[1]INPUT!#REF!</definedName>
    <definedName name="F3RY">[1]INPUT!#REF!</definedName>
    <definedName name="F4LX">[1]INPUT!#REF!</definedName>
    <definedName name="F4LY">[1]INPUT!#REF!</definedName>
    <definedName name="F4RX">[1]INPUT!#REF!</definedName>
    <definedName name="F4RY">[1]INPUT!#REF!</definedName>
    <definedName name="F5LX">[1]INPUT!#REF!</definedName>
    <definedName name="F5LY">[1]INPUT!#REF!</definedName>
    <definedName name="F5RX">[1]INPUT!#REF!</definedName>
    <definedName name="F5RY">[1]INPUT!#REF!</definedName>
    <definedName name="F6LX">[1]INPUT!#REF!</definedName>
    <definedName name="F6LY">[1]INPUT!#REF!</definedName>
    <definedName name="F6RX">[1]INPUT!#REF!</definedName>
    <definedName name="F6RY">[1]INPUT!#REF!</definedName>
    <definedName name="F7LX">[1]INPUT!#REF!</definedName>
    <definedName name="F7LY">[1]INPUT!#REF!</definedName>
    <definedName name="F7RX">[1]INPUT!#REF!</definedName>
    <definedName name="F7RY">[1]INPUT!#REF!</definedName>
    <definedName name="F8LX">[1]INPUT!#REF!</definedName>
    <definedName name="F8LY">[1]INPUT!#REF!</definedName>
    <definedName name="F8RX">[1]INPUT!#REF!</definedName>
    <definedName name="F8RY">[1]INPUT!#REF!</definedName>
    <definedName name="F9LX">[1]INPUT!#REF!</definedName>
    <definedName name="F9LY">[1]INPUT!#REF!</definedName>
    <definedName name="F9RX">[1]INPUT!#REF!</definedName>
    <definedName name="F9RY">[1]INPUT!#REF!</definedName>
    <definedName name="fdsa" localSheetId="3">BlankMacro1</definedName>
    <definedName name="fdsa">BlankMacro1</definedName>
    <definedName name="FE10L">[11]INPUT!#REF!</definedName>
    <definedName name="FE10R">[11]INPUT!#REF!</definedName>
    <definedName name="FE3L">[11]INPUT!#REF!</definedName>
    <definedName name="FE3R">[11]INPUT!#REF!</definedName>
    <definedName name="FE4L">[11]INPUT!#REF!</definedName>
    <definedName name="FE4R">[11]INPUT!#REF!</definedName>
    <definedName name="FE5L">[11]INPUT!#REF!</definedName>
    <definedName name="FE5R">[11]INPUT!#REF!</definedName>
    <definedName name="FE6L">[11]INPUT!#REF!</definedName>
    <definedName name="FE6R">[11]INPUT!#REF!</definedName>
    <definedName name="FE7L">[11]INPUT!#REF!</definedName>
    <definedName name="FE7R">[11]INPUT!#REF!</definedName>
    <definedName name="FE8L">[11]INPUT!#REF!</definedName>
    <definedName name="FE8R">[11]INPUT!#REF!</definedName>
    <definedName name="FE9L">[11]INPUT!#REF!</definedName>
    <definedName name="FE9R">[11]INPUT!#REF!</definedName>
    <definedName name="FEEL">#REF!</definedName>
    <definedName name="FF">[13]배수공!$AH$11</definedName>
    <definedName name="FFF">#REF!</definedName>
    <definedName name="FFFF">#REF!</definedName>
    <definedName name="FGG" localSheetId="3">BlankMacro1</definedName>
    <definedName name="FGG">BlankMacro1</definedName>
    <definedName name="FH10L">[1]INPUT!#REF!</definedName>
    <definedName name="FH10R">[1]INPUT!#REF!</definedName>
    <definedName name="FH3L">[1]INPUT!#REF!</definedName>
    <definedName name="FH3R">[1]INPUT!#REF!</definedName>
    <definedName name="FH4L">[1]INPUT!#REF!</definedName>
    <definedName name="FH4R">[1]INPUT!#REF!</definedName>
    <definedName name="FH5L">[1]INPUT!#REF!</definedName>
    <definedName name="FH5R">[1]INPUT!#REF!</definedName>
    <definedName name="FH6L">[1]INPUT!#REF!</definedName>
    <definedName name="FH6R">[1]INPUT!#REF!</definedName>
    <definedName name="FH7L">[1]INPUT!#REF!</definedName>
    <definedName name="FH7R">[1]INPUT!#REF!</definedName>
    <definedName name="FH8L">[1]INPUT!#REF!</definedName>
    <definedName name="FH8R">[1]INPUT!#REF!</definedName>
    <definedName name="FH9L">[1]INPUT!#REF!</definedName>
    <definedName name="FH9R">[1]INPUT!#REF!</definedName>
    <definedName name="FN">[12]교각1!#REF!</definedName>
    <definedName name="FT10TL">[11]INPUT!#REF!</definedName>
    <definedName name="FT10TR">[11]INPUT!#REF!</definedName>
    <definedName name="FT1TL">[11]INPUT!$A$13</definedName>
    <definedName name="FT1TR">[11]INPUT!$A$15</definedName>
    <definedName name="FT2TL">[11]INPUT!$A$43</definedName>
    <definedName name="FT2TR">[11]INPUT!$A$45</definedName>
    <definedName name="FT3TL">[11]INPUT!#REF!</definedName>
    <definedName name="FT3TR">[11]INPUT!#REF!</definedName>
    <definedName name="FT4TL">[11]INPUT!#REF!</definedName>
    <definedName name="FT4TR">[11]INPUT!#REF!</definedName>
    <definedName name="FT5TL">[11]INPUT!#REF!</definedName>
    <definedName name="FT5TR">[11]INPUT!#REF!</definedName>
    <definedName name="FT6TL">[11]INPUT!#REF!</definedName>
    <definedName name="FT6TR">[11]INPUT!#REF!</definedName>
    <definedName name="FT7TL">[11]INPUT!#REF!</definedName>
    <definedName name="FT7TR">[11]INPUT!#REF!</definedName>
    <definedName name="FT8TL">[11]INPUT!#REF!</definedName>
    <definedName name="FT8TR">[11]INPUT!#REF!</definedName>
    <definedName name="FT9TL">[11]INPUT!#REF!</definedName>
    <definedName name="FT9TR">[11]INPUT!#REF!</definedName>
    <definedName name="FTE10L">[11]INPUT!#REF!</definedName>
    <definedName name="FTE10R">[11]INPUT!#REF!</definedName>
    <definedName name="FTE3L">[11]INPUT!#REF!</definedName>
    <definedName name="FTE3R">[11]INPUT!#REF!</definedName>
    <definedName name="FTE4L">[11]INPUT!#REF!</definedName>
    <definedName name="FTE4R">[11]INPUT!#REF!</definedName>
    <definedName name="FTE5L">[11]INPUT!#REF!</definedName>
    <definedName name="FTE5R">[11]INPUT!#REF!</definedName>
    <definedName name="FTE6L">[11]INPUT!#REF!</definedName>
    <definedName name="FTE6R">[11]INPUT!#REF!</definedName>
    <definedName name="FTE7L">[11]INPUT!#REF!</definedName>
    <definedName name="FTE7R">[11]INPUT!#REF!</definedName>
    <definedName name="FTE8L">[11]INPUT!#REF!</definedName>
    <definedName name="FTE8R">[11]INPUT!#REF!</definedName>
    <definedName name="FTE9L">[11]INPUT!#REF!</definedName>
    <definedName name="FTE9R">[11]INPUT!#REF!</definedName>
    <definedName name="FTG10L">[11]INPUT!#REF!</definedName>
    <definedName name="FTG10R">[11]INPUT!#REF!</definedName>
    <definedName name="FTG3L">[11]INPUT!#REF!</definedName>
    <definedName name="FTG3R">[11]INPUT!#REF!</definedName>
    <definedName name="FTG4L">[11]INPUT!#REF!</definedName>
    <definedName name="FTG4R">[11]INPUT!#REF!</definedName>
    <definedName name="FTG5L">[11]INPUT!#REF!</definedName>
    <definedName name="FTG5R">[11]INPUT!#REF!</definedName>
    <definedName name="FTG6L">[11]INPUT!#REF!</definedName>
    <definedName name="FTG6R">[11]INPUT!#REF!</definedName>
    <definedName name="FTG7L">[11]INPUT!#REF!</definedName>
    <definedName name="FTG7R">[11]INPUT!#REF!</definedName>
    <definedName name="FTG8L">[11]INPUT!#REF!</definedName>
    <definedName name="FTG8R">[11]INPUT!#REF!</definedName>
    <definedName name="FTG9L">[11]INPUT!#REF!</definedName>
    <definedName name="FTG9R">[11]INPUT!#REF!</definedName>
    <definedName name="FTS10L">[11]INPUT!#REF!</definedName>
    <definedName name="FTS10R">[11]INPUT!#REF!</definedName>
    <definedName name="FTS3L">[11]INPUT!#REF!</definedName>
    <definedName name="FTS3R">[11]INPUT!#REF!</definedName>
    <definedName name="FTS4L">[11]INPUT!#REF!</definedName>
    <definedName name="FTS4R">[11]INPUT!#REF!</definedName>
    <definedName name="FTS5L">[11]INPUT!#REF!</definedName>
    <definedName name="FTS5R">[11]INPUT!#REF!</definedName>
    <definedName name="FTS6L">[11]INPUT!#REF!</definedName>
    <definedName name="FTS6R">[11]INPUT!#REF!</definedName>
    <definedName name="FTS7L">[11]INPUT!#REF!</definedName>
    <definedName name="FTS7R">[11]INPUT!#REF!</definedName>
    <definedName name="FTS8L">[11]INPUT!#REF!</definedName>
    <definedName name="FTS8R">[11]INPUT!#REF!</definedName>
    <definedName name="FTS9L">[11]INPUT!#REF!</definedName>
    <definedName name="FTS9R">[11]INPUT!#REF!</definedName>
    <definedName name="FTW10L">[11]INPUT!#REF!</definedName>
    <definedName name="FTW10R">[11]INPUT!#REF!</definedName>
    <definedName name="FTW3L">[11]INPUT!#REF!</definedName>
    <definedName name="FTW3R">[11]INPUT!#REF!</definedName>
    <definedName name="FTW4L">[11]INPUT!#REF!</definedName>
    <definedName name="FTW4R">[11]INPUT!#REF!</definedName>
    <definedName name="FTW5L">[11]INPUT!#REF!</definedName>
    <definedName name="FTW5R">[11]INPUT!#REF!</definedName>
    <definedName name="FTW6L">[11]INPUT!#REF!</definedName>
    <definedName name="FTW6R">[11]INPUT!#REF!</definedName>
    <definedName name="FTW7L">[11]INPUT!#REF!</definedName>
    <definedName name="FTW7R">[11]INPUT!#REF!</definedName>
    <definedName name="FTW8L">[11]INPUT!#REF!</definedName>
    <definedName name="FTW8R">[11]INPUT!#REF!</definedName>
    <definedName name="FTW9L">[11]INPUT!#REF!</definedName>
    <definedName name="FTW9R">[11]INPUT!#REF!</definedName>
    <definedName name="FTZ10L">[11]INPUT!#REF!</definedName>
    <definedName name="FTZ10R">[11]INPUT!#REF!</definedName>
    <definedName name="FTZ3L">[11]INPUT!#REF!</definedName>
    <definedName name="FTZ3R">[11]INPUT!#REF!</definedName>
    <definedName name="FTZ4L">[11]INPUT!#REF!</definedName>
    <definedName name="FTZ4R">[11]INPUT!#REF!</definedName>
    <definedName name="FTZ5L">[11]INPUT!#REF!</definedName>
    <definedName name="FTZ5R">[11]INPUT!#REF!</definedName>
    <definedName name="FTZ6L">[11]INPUT!#REF!</definedName>
    <definedName name="FTZ6R">[11]INPUT!#REF!</definedName>
    <definedName name="FTZ7L">[11]INPUT!#REF!</definedName>
    <definedName name="FTZ7R">[11]INPUT!#REF!</definedName>
    <definedName name="FTZ8L">[11]INPUT!#REF!</definedName>
    <definedName name="FTZ8R">[11]INPUT!#REF!</definedName>
    <definedName name="FTZ9L">[11]INPUT!#REF!</definedName>
    <definedName name="FTZ9R">[11]INPUT!#REF!</definedName>
    <definedName name="fwer" localSheetId="3">BlankMacro1</definedName>
    <definedName name="fwer">BlankMacro1</definedName>
    <definedName name="FX10L">[11]INPUT!#REF!</definedName>
    <definedName name="FX10R">[11]INPUT!#REF!</definedName>
    <definedName name="FX3L">[11]INPUT!#REF!</definedName>
    <definedName name="FX3R">[11]INPUT!#REF!</definedName>
    <definedName name="FX4L">[11]INPUT!#REF!</definedName>
    <definedName name="FX4R">[11]INPUT!#REF!</definedName>
    <definedName name="FX5L">[11]INPUT!#REF!</definedName>
    <definedName name="FX5R">[11]INPUT!#REF!</definedName>
    <definedName name="FX6L">[11]INPUT!#REF!</definedName>
    <definedName name="FX6R">[11]INPUT!#REF!</definedName>
    <definedName name="FX7L">[11]INPUT!#REF!</definedName>
    <definedName name="FX7R">[11]INPUT!#REF!</definedName>
    <definedName name="FX8L">[11]INPUT!#REF!</definedName>
    <definedName name="FX8R">[11]INPUT!#REF!</definedName>
    <definedName name="FX9L">[11]INPUT!#REF!</definedName>
    <definedName name="FX9R">[11]INPUT!#REF!</definedName>
    <definedName name="FY10L">[11]INPUT!#REF!</definedName>
    <definedName name="FY10R">[11]INPUT!#REF!</definedName>
    <definedName name="FY3L">[11]INPUT!#REF!</definedName>
    <definedName name="FY3R">[11]INPUT!#REF!</definedName>
    <definedName name="FY4L">[11]INPUT!#REF!</definedName>
    <definedName name="FY4R">[11]INPUT!#REF!</definedName>
    <definedName name="FY5L">[11]INPUT!#REF!</definedName>
    <definedName name="FY5R">[11]INPUT!#REF!</definedName>
    <definedName name="FY6L">[11]INPUT!#REF!</definedName>
    <definedName name="FY6R">[11]INPUT!#REF!</definedName>
    <definedName name="FY7L">[11]INPUT!#REF!</definedName>
    <definedName name="FY7R">[11]INPUT!#REF!</definedName>
    <definedName name="FY8L">[11]INPUT!#REF!</definedName>
    <definedName name="FY8R">[11]INPUT!#REF!</definedName>
    <definedName name="FY9L">[11]INPUT!#REF!</definedName>
    <definedName name="FY9R">[11]INPUT!#REF!</definedName>
    <definedName name="FYY10L">[11]INPUT!#REF!</definedName>
    <definedName name="FYY10R">[11]INPUT!#REF!</definedName>
    <definedName name="FYY3L">[11]INPUT!#REF!</definedName>
    <definedName name="FYY3R">[11]INPUT!#REF!</definedName>
    <definedName name="FYY4L">[11]INPUT!#REF!</definedName>
    <definedName name="FYY4R">[11]INPUT!#REF!</definedName>
    <definedName name="FYY5L">[11]INPUT!#REF!</definedName>
    <definedName name="FYY5R">[11]INPUT!#REF!</definedName>
    <definedName name="FYY6L">[11]INPUT!#REF!</definedName>
    <definedName name="FYY6R">[11]INPUT!#REF!</definedName>
    <definedName name="FYY7L">[11]INPUT!#REF!</definedName>
    <definedName name="FYY7R">[11]INPUT!#REF!</definedName>
    <definedName name="FYY8L">[11]INPUT!#REF!</definedName>
    <definedName name="FYY8R">[11]INPUT!#REF!</definedName>
    <definedName name="FYY9L">[11]INPUT!#REF!</definedName>
    <definedName name="FYY9R">[11]INPUT!#REF!</definedName>
    <definedName name="G">#REF!</definedName>
    <definedName name="G10L">[1]INPUT!#REF!</definedName>
    <definedName name="G10R">[1]INPUT!#REF!</definedName>
    <definedName name="G1A1P">#REF!</definedName>
    <definedName name="g1a1t">#REF!</definedName>
    <definedName name="g1a2p">#REF!</definedName>
    <definedName name="g1a2t">#REF!</definedName>
    <definedName name="G2A1P">#REF!</definedName>
    <definedName name="g2a1t">#REF!</definedName>
    <definedName name="g2a2p">#REF!</definedName>
    <definedName name="g2a2t">#REF!</definedName>
    <definedName name="G3A1P">#REF!</definedName>
    <definedName name="g3a1t">#REF!</definedName>
    <definedName name="g3a2p">#REF!</definedName>
    <definedName name="g3a2t">#REF!</definedName>
    <definedName name="G3L">[1]INPUT!#REF!</definedName>
    <definedName name="G3R">[1]INPUT!#REF!</definedName>
    <definedName name="G4A1P">#REF!</definedName>
    <definedName name="g4a1t">#REF!</definedName>
    <definedName name="g4a2p">#REF!</definedName>
    <definedName name="g4a2t">#REF!</definedName>
    <definedName name="G4L">[1]INPUT!#REF!</definedName>
    <definedName name="G4R">[1]INPUT!#REF!</definedName>
    <definedName name="G5A1P">#REF!</definedName>
    <definedName name="g5a1t">#REF!</definedName>
    <definedName name="g5a2p">#REF!</definedName>
    <definedName name="g5a2t">#REF!</definedName>
    <definedName name="G5L">[1]INPUT!#REF!</definedName>
    <definedName name="G5R">[1]INPUT!#REF!</definedName>
    <definedName name="G6A1P">#REF!</definedName>
    <definedName name="g6a1t">#REF!</definedName>
    <definedName name="g6a2p">#REF!</definedName>
    <definedName name="g6a2t">#REF!</definedName>
    <definedName name="G6L">[1]INPUT!#REF!</definedName>
    <definedName name="G6R">[1]INPUT!#REF!</definedName>
    <definedName name="G7L">[1]INPUT!#REF!</definedName>
    <definedName name="G7R">[1]INPUT!#REF!</definedName>
    <definedName name="G8L">[1]INPUT!#REF!</definedName>
    <definedName name="G8R">[1]INPUT!#REF!</definedName>
    <definedName name="G9L">[1]INPUT!#REF!</definedName>
    <definedName name="G9R">[1]INPUT!#REF!</definedName>
    <definedName name="gfgdfg" hidden="1">[15]차액보증!#REF!</definedName>
    <definedName name="GG">#REF!</definedName>
    <definedName name="GGG">#REF!</definedName>
    <definedName name="GGGG">#REF!</definedName>
    <definedName name="GGGGG">#REF!</definedName>
    <definedName name="GGGGGGG">#REF!</definedName>
    <definedName name="GH10L">[11]INPUT!#REF!</definedName>
    <definedName name="GH10R">[11]INPUT!#REF!</definedName>
    <definedName name="GH3L">[11]INPUT!#REF!</definedName>
    <definedName name="GH3R">[11]INPUT!#REF!</definedName>
    <definedName name="GH4L">[11]INPUT!#REF!</definedName>
    <definedName name="GH4R">[11]INPUT!#REF!</definedName>
    <definedName name="GH5L">[11]INPUT!#REF!</definedName>
    <definedName name="GH5R">[11]INPUT!#REF!</definedName>
    <definedName name="GH6L">[11]INPUT!#REF!</definedName>
    <definedName name="GH6R">[11]INPUT!#REF!</definedName>
    <definedName name="GH7L">[11]INPUT!#REF!</definedName>
    <definedName name="GH7R">[11]INPUT!#REF!</definedName>
    <definedName name="GH8L">[11]INPUT!#REF!</definedName>
    <definedName name="GH8R">[11]INPUT!#REF!</definedName>
    <definedName name="GH9L">[11]INPUT!#REF!</definedName>
    <definedName name="GH9R">[11]INPUT!#REF!</definedName>
    <definedName name="ghr" localSheetId="3">BlankMacro1</definedName>
    <definedName name="ghr">BlankMacro1</definedName>
    <definedName name="GK" localSheetId="3">#REF!</definedName>
    <definedName name="GK">#REF!</definedName>
    <definedName name="GLA1P" localSheetId="3">#REF!</definedName>
    <definedName name="GLA1P">#REF!</definedName>
    <definedName name="gla1t" localSheetId="3">#REF!</definedName>
    <definedName name="gla1t">#REF!</definedName>
    <definedName name="gla2p">#REF!</definedName>
    <definedName name="gla2t">#REF!</definedName>
    <definedName name="GR" localSheetId="3">BlankMacro1</definedName>
    <definedName name="GR">BlankMacro1</definedName>
    <definedName name="H" localSheetId="3">#REF!</definedName>
    <definedName name="H">#REF!</definedName>
    <definedName name="H10A1P" localSheetId="3">#REF!</definedName>
    <definedName name="H10A1P">#REF!</definedName>
    <definedName name="h10a1t" localSheetId="3">#REF!</definedName>
    <definedName name="h10a1t">#REF!</definedName>
    <definedName name="h10a2p">#REF!</definedName>
    <definedName name="h10a2t">#REF!</definedName>
    <definedName name="H10AAL">[11]INPUT!#REF!</definedName>
    <definedName name="H10AAR">[11]INPUT!#REF!</definedName>
    <definedName name="H10ABL">[11]INPUT!#REF!</definedName>
    <definedName name="H10ABR">[11]INPUT!#REF!</definedName>
    <definedName name="H10ACL">[11]INPUT!#REF!</definedName>
    <definedName name="H10ACR">[11]INPUT!#REF!</definedName>
    <definedName name="H10ADL">[11]INPUT!#REF!</definedName>
    <definedName name="H10ADR">[11]INPUT!#REF!</definedName>
    <definedName name="H10AEL">[11]INPUT!#REF!</definedName>
    <definedName name="H10AER">[11]INPUT!#REF!</definedName>
    <definedName name="H10AFL">[11]INPUT!#REF!</definedName>
    <definedName name="H10AFR">[11]INPUT!#REF!</definedName>
    <definedName name="H10AGL">[11]INPUT!#REF!</definedName>
    <definedName name="H10AGR">[11]INPUT!#REF!</definedName>
    <definedName name="H10BAL">[11]INPUT!#REF!</definedName>
    <definedName name="H10BAR">[11]INPUT!#REF!</definedName>
    <definedName name="H10BBL">[11]INPUT!#REF!</definedName>
    <definedName name="H10BBR">[11]INPUT!#REF!</definedName>
    <definedName name="H10CAL">[11]INPUT!#REF!</definedName>
    <definedName name="H10CAR">[11]INPUT!#REF!</definedName>
    <definedName name="H10CBL">[11]INPUT!#REF!</definedName>
    <definedName name="H10CBR">[11]INPUT!#REF!</definedName>
    <definedName name="H10CCL">[11]INPUT!#REF!</definedName>
    <definedName name="H10CCR">[11]INPUT!#REF!</definedName>
    <definedName name="H10D1L">[11]INPUT!#REF!</definedName>
    <definedName name="H10D1R">[11]INPUT!#REF!</definedName>
    <definedName name="H10D2L">[11]INPUT!#REF!</definedName>
    <definedName name="H10D2R">[11]INPUT!#REF!</definedName>
    <definedName name="H10D3L">[11]INPUT!#REF!</definedName>
    <definedName name="H10D3R">[11]INPUT!#REF!</definedName>
    <definedName name="H11A1P">#REF!</definedName>
    <definedName name="h11a1t">#REF!</definedName>
    <definedName name="h11a2p">#REF!</definedName>
    <definedName name="H11A2T">#REF!</definedName>
    <definedName name="H1A1P">#REF!</definedName>
    <definedName name="h1a1t">#REF!</definedName>
    <definedName name="h1a2p">#REF!</definedName>
    <definedName name="h1a2t">#REF!</definedName>
    <definedName name="H1H">#REF!</definedName>
    <definedName name="H2A1P">#REF!</definedName>
    <definedName name="h2a1t">#REF!</definedName>
    <definedName name="h2a2p">#REF!</definedName>
    <definedName name="h2a2t">#REF!</definedName>
    <definedName name="H2H">#REF!</definedName>
    <definedName name="H3A1P">#REF!</definedName>
    <definedName name="h3a1t">#REF!</definedName>
    <definedName name="h3a2p">#REF!</definedName>
    <definedName name="h3a2t">#REF!</definedName>
    <definedName name="H3AAL">[11]INPUT!#REF!</definedName>
    <definedName name="H3AAR">[11]INPUT!#REF!</definedName>
    <definedName name="H3ABL">[11]INPUT!#REF!</definedName>
    <definedName name="H3ABR">[11]INPUT!#REF!</definedName>
    <definedName name="H3ACL">[11]INPUT!#REF!</definedName>
    <definedName name="H3ACR">[11]INPUT!#REF!</definedName>
    <definedName name="H3ADL">[11]INPUT!#REF!</definedName>
    <definedName name="H3ADR">[11]INPUT!#REF!</definedName>
    <definedName name="H3AEL">[11]INPUT!#REF!</definedName>
    <definedName name="H3AER">[11]INPUT!#REF!</definedName>
    <definedName name="H3AFL">[11]INPUT!#REF!</definedName>
    <definedName name="H3AFR">[11]INPUT!#REF!</definedName>
    <definedName name="H3AGL">[11]INPUT!#REF!</definedName>
    <definedName name="H3AGR">[11]INPUT!#REF!</definedName>
    <definedName name="H3AP1">#REF!</definedName>
    <definedName name="H3BAL">[11]INPUT!#REF!</definedName>
    <definedName name="H3BAR">[11]INPUT!#REF!</definedName>
    <definedName name="H3BBL">[11]INPUT!#REF!</definedName>
    <definedName name="H3BBR">[11]INPUT!#REF!</definedName>
    <definedName name="H3CAL">[11]INPUT!#REF!</definedName>
    <definedName name="H3CAR">[11]INPUT!#REF!</definedName>
    <definedName name="H3CBL">[11]INPUT!#REF!</definedName>
    <definedName name="H3CBR">[11]INPUT!#REF!</definedName>
    <definedName name="H3CCL">[11]INPUT!#REF!</definedName>
    <definedName name="H3CCR">[11]INPUT!#REF!</definedName>
    <definedName name="H3D1L">[11]INPUT!#REF!</definedName>
    <definedName name="H3D1R">[11]INPUT!#REF!</definedName>
    <definedName name="H3D2L">[11]INPUT!#REF!</definedName>
    <definedName name="H3D2R">[11]INPUT!#REF!</definedName>
    <definedName name="H3D3L">[11]INPUT!#REF!</definedName>
    <definedName name="H3D3R">[11]INPUT!#REF!</definedName>
    <definedName name="H3H">#REF!</definedName>
    <definedName name="h4a1p">#REF!</definedName>
    <definedName name="h4a1t">#REF!</definedName>
    <definedName name="h4a2p">#REF!</definedName>
    <definedName name="h4a2t">#REF!</definedName>
    <definedName name="H4AAL">[11]INPUT!#REF!</definedName>
    <definedName name="H4AAR">[11]INPUT!#REF!</definedName>
    <definedName name="H4ABL">[11]INPUT!#REF!</definedName>
    <definedName name="H4ABR">[11]INPUT!#REF!</definedName>
    <definedName name="H4ACL">[11]INPUT!#REF!</definedName>
    <definedName name="H4ACR">[11]INPUT!#REF!</definedName>
    <definedName name="H4ADL">[11]INPUT!#REF!</definedName>
    <definedName name="H4ADR">[11]INPUT!#REF!</definedName>
    <definedName name="H4AEL">[11]INPUT!#REF!</definedName>
    <definedName name="H4AER">[11]INPUT!#REF!</definedName>
    <definedName name="H4AFL">[11]INPUT!#REF!</definedName>
    <definedName name="H4AFR">[11]INPUT!#REF!</definedName>
    <definedName name="H4AGL">[11]INPUT!#REF!</definedName>
    <definedName name="H4AGR">[11]INPUT!#REF!</definedName>
    <definedName name="H4BAL">[11]INPUT!#REF!</definedName>
    <definedName name="H4BAR">[11]INPUT!#REF!</definedName>
    <definedName name="H4BBL">[11]INPUT!#REF!</definedName>
    <definedName name="H4BBR">[11]INPUT!#REF!</definedName>
    <definedName name="H4CAL">[11]INPUT!#REF!</definedName>
    <definedName name="H4CAR">[11]INPUT!#REF!</definedName>
    <definedName name="H4CBL">[11]INPUT!#REF!</definedName>
    <definedName name="H4CBR">[11]INPUT!#REF!</definedName>
    <definedName name="H4CCL">[11]INPUT!#REF!</definedName>
    <definedName name="H4CCR">[11]INPUT!#REF!</definedName>
    <definedName name="H4D1L">[11]INPUT!#REF!</definedName>
    <definedName name="H4D1R">[11]INPUT!#REF!</definedName>
    <definedName name="H4D2L">[11]INPUT!#REF!</definedName>
    <definedName name="H4D2R">[11]INPUT!#REF!</definedName>
    <definedName name="H4D3L">[11]INPUT!#REF!</definedName>
    <definedName name="H4D3R">[11]INPUT!#REF!</definedName>
    <definedName name="H4H">#REF!</definedName>
    <definedName name="H5A1P">#REF!</definedName>
    <definedName name="h5a1t">#REF!</definedName>
    <definedName name="h5a2p">#REF!</definedName>
    <definedName name="h5a2t">#REF!</definedName>
    <definedName name="H5AAL">[11]INPUT!#REF!</definedName>
    <definedName name="H5AAR">[11]INPUT!#REF!</definedName>
    <definedName name="H5ABL">[11]INPUT!#REF!</definedName>
    <definedName name="H5ABR">[11]INPUT!#REF!</definedName>
    <definedName name="H5ACL">[11]INPUT!#REF!</definedName>
    <definedName name="H5ACR">[11]INPUT!#REF!</definedName>
    <definedName name="H5ADL">[11]INPUT!#REF!</definedName>
    <definedName name="H5ADR">[11]INPUT!#REF!</definedName>
    <definedName name="H5AEL">[11]INPUT!#REF!</definedName>
    <definedName name="H5AER">[11]INPUT!#REF!</definedName>
    <definedName name="H5AFL">[11]INPUT!#REF!</definedName>
    <definedName name="H5AFR">[11]INPUT!#REF!</definedName>
    <definedName name="H5AGL">[11]INPUT!#REF!</definedName>
    <definedName name="H5AGR">[11]INPUT!#REF!</definedName>
    <definedName name="H5BAL">[11]INPUT!#REF!</definedName>
    <definedName name="H5BAR">[11]INPUT!#REF!</definedName>
    <definedName name="H5BBL">[11]INPUT!#REF!</definedName>
    <definedName name="H5BBR">[11]INPUT!#REF!</definedName>
    <definedName name="H5CAL">[11]INPUT!#REF!</definedName>
    <definedName name="H5CAR">[11]INPUT!#REF!</definedName>
    <definedName name="H5CBL">[11]INPUT!#REF!</definedName>
    <definedName name="H5CBR">[11]INPUT!#REF!</definedName>
    <definedName name="H5CCL">[11]INPUT!#REF!</definedName>
    <definedName name="H5CCR">[11]INPUT!#REF!</definedName>
    <definedName name="H5D1L">[11]INPUT!#REF!</definedName>
    <definedName name="H5D1R">[11]INPUT!#REF!</definedName>
    <definedName name="H5D2L">[11]INPUT!#REF!</definedName>
    <definedName name="H5D2R">[11]INPUT!#REF!</definedName>
    <definedName name="H5D3L">[11]INPUT!#REF!</definedName>
    <definedName name="H5D3R">[11]INPUT!#REF!</definedName>
    <definedName name="H6A1P">#REF!</definedName>
    <definedName name="h6a1t">#REF!</definedName>
    <definedName name="h6a2p">#REF!</definedName>
    <definedName name="h6a2t">#REF!</definedName>
    <definedName name="H6AAL">[11]INPUT!#REF!</definedName>
    <definedName name="H6AAR">[11]INPUT!#REF!</definedName>
    <definedName name="H6ABL">[11]INPUT!#REF!</definedName>
    <definedName name="H6ABR">[11]INPUT!#REF!</definedName>
    <definedName name="H6ACL">[11]INPUT!#REF!</definedName>
    <definedName name="H6ACR">[11]INPUT!#REF!</definedName>
    <definedName name="H6ADL">[11]INPUT!#REF!</definedName>
    <definedName name="H6ADR">[11]INPUT!#REF!</definedName>
    <definedName name="H6AEL">[11]INPUT!#REF!</definedName>
    <definedName name="H6AER">[11]INPUT!#REF!</definedName>
    <definedName name="H6AFL">[11]INPUT!#REF!</definedName>
    <definedName name="H6AFR">[11]INPUT!#REF!</definedName>
    <definedName name="H6AGL">[11]INPUT!#REF!</definedName>
    <definedName name="H6AGR">[11]INPUT!#REF!</definedName>
    <definedName name="H6BAL">[11]INPUT!#REF!</definedName>
    <definedName name="H6BAR">[11]INPUT!#REF!</definedName>
    <definedName name="H6BBL">[11]INPUT!#REF!</definedName>
    <definedName name="H6BBR">[11]INPUT!#REF!</definedName>
    <definedName name="H6CAL">[11]INPUT!#REF!</definedName>
    <definedName name="H6CAR">[11]INPUT!#REF!</definedName>
    <definedName name="H6CBL">[11]INPUT!#REF!</definedName>
    <definedName name="H6CBR">[11]INPUT!#REF!</definedName>
    <definedName name="H6CCL">[11]INPUT!#REF!</definedName>
    <definedName name="H6CCR">[11]INPUT!#REF!</definedName>
    <definedName name="H6D1L">[11]INPUT!#REF!</definedName>
    <definedName name="H6D1R">[11]INPUT!#REF!</definedName>
    <definedName name="H6D2L">[11]INPUT!#REF!</definedName>
    <definedName name="H6D2R">[11]INPUT!#REF!</definedName>
    <definedName name="H6D3L">[11]INPUT!#REF!</definedName>
    <definedName name="H6D3R">[11]INPUT!#REF!</definedName>
    <definedName name="H7A1P">#REF!</definedName>
    <definedName name="h7a1t">#REF!</definedName>
    <definedName name="h7a2p">#REF!</definedName>
    <definedName name="h7a2t">#REF!</definedName>
    <definedName name="H7AAL">[11]INPUT!#REF!</definedName>
    <definedName name="H7AAR">[11]INPUT!#REF!</definedName>
    <definedName name="H7ABL">[11]INPUT!#REF!</definedName>
    <definedName name="H7ABR">[11]INPUT!#REF!</definedName>
    <definedName name="H7ACL">[11]INPUT!#REF!</definedName>
    <definedName name="H7ACR">[11]INPUT!#REF!</definedName>
    <definedName name="H7ADL">[11]INPUT!#REF!</definedName>
    <definedName name="H7ADR">[11]INPUT!#REF!</definedName>
    <definedName name="H7AEL">[11]INPUT!#REF!</definedName>
    <definedName name="H7AER">[11]INPUT!#REF!</definedName>
    <definedName name="H7AFL">[11]INPUT!#REF!</definedName>
    <definedName name="H7AFR">[11]INPUT!#REF!</definedName>
    <definedName name="H7AGL">[11]INPUT!#REF!</definedName>
    <definedName name="H7AGR">[11]INPUT!#REF!</definedName>
    <definedName name="H7BAL">[11]INPUT!#REF!</definedName>
    <definedName name="H7BAR">[11]INPUT!#REF!</definedName>
    <definedName name="H7BBL">[11]INPUT!#REF!</definedName>
    <definedName name="H7BBR">[11]INPUT!#REF!</definedName>
    <definedName name="H7CAL">[11]INPUT!#REF!</definedName>
    <definedName name="H7CAR">[11]INPUT!#REF!</definedName>
    <definedName name="H7CBL">[11]INPUT!#REF!</definedName>
    <definedName name="H7CBR">[11]INPUT!#REF!</definedName>
    <definedName name="H7CCL">[11]INPUT!#REF!</definedName>
    <definedName name="H7CCR">[11]INPUT!#REF!</definedName>
    <definedName name="H7D1L">[11]INPUT!#REF!</definedName>
    <definedName name="H7D1R">[11]INPUT!#REF!</definedName>
    <definedName name="H7D2L">[11]INPUT!#REF!</definedName>
    <definedName name="H7D2R">[11]INPUT!#REF!</definedName>
    <definedName name="H7D3L">[11]INPUT!#REF!</definedName>
    <definedName name="H7D3R">[11]INPUT!#REF!</definedName>
    <definedName name="H8A1P">#REF!</definedName>
    <definedName name="h8a1t">#REF!</definedName>
    <definedName name="h8a2p">#REF!</definedName>
    <definedName name="h8a2t">#REF!</definedName>
    <definedName name="H8AAL">[11]INPUT!#REF!</definedName>
    <definedName name="H8AAR">[11]INPUT!#REF!</definedName>
    <definedName name="H8ABL">[11]INPUT!#REF!</definedName>
    <definedName name="H8ABR">[11]INPUT!#REF!</definedName>
    <definedName name="H8ACL">[11]INPUT!#REF!</definedName>
    <definedName name="H8ACR">[11]INPUT!#REF!</definedName>
    <definedName name="H8ADL">[11]INPUT!#REF!</definedName>
    <definedName name="H8ADR">[11]INPUT!#REF!</definedName>
    <definedName name="H8AEL">[11]INPUT!#REF!</definedName>
    <definedName name="H8AER">[11]INPUT!#REF!</definedName>
    <definedName name="H8AFL">[11]INPUT!#REF!</definedName>
    <definedName name="H8AFR">[11]INPUT!#REF!</definedName>
    <definedName name="H8AGL">[11]INPUT!#REF!</definedName>
    <definedName name="H8AGR">[11]INPUT!#REF!</definedName>
    <definedName name="H8BAL">[11]INPUT!#REF!</definedName>
    <definedName name="H8BAR">[11]INPUT!#REF!</definedName>
    <definedName name="H8BBL">[11]INPUT!#REF!</definedName>
    <definedName name="H8BBR">[11]INPUT!#REF!</definedName>
    <definedName name="H8CAL">[11]INPUT!#REF!</definedName>
    <definedName name="H8CAR">[11]INPUT!#REF!</definedName>
    <definedName name="H8CBL">[11]INPUT!#REF!</definedName>
    <definedName name="H8CBR">[11]INPUT!#REF!</definedName>
    <definedName name="H8CCL">[11]INPUT!#REF!</definedName>
    <definedName name="H8CCR">[11]INPUT!#REF!</definedName>
    <definedName name="H8D1L">[11]INPUT!#REF!</definedName>
    <definedName name="H8D1R">[11]INPUT!#REF!</definedName>
    <definedName name="H8D2L">[11]INPUT!#REF!</definedName>
    <definedName name="H8D2R">[11]INPUT!#REF!</definedName>
    <definedName name="H8D3L">[11]INPUT!#REF!</definedName>
    <definedName name="H8D3R">[11]INPUT!#REF!</definedName>
    <definedName name="H9A1P">#REF!</definedName>
    <definedName name="h9a1t">#REF!</definedName>
    <definedName name="h9a2p">#REF!</definedName>
    <definedName name="h9a2t">#REF!</definedName>
    <definedName name="H9AAL">[11]INPUT!#REF!</definedName>
    <definedName name="H9AAR">[11]INPUT!#REF!</definedName>
    <definedName name="H9ABL">[11]INPUT!#REF!</definedName>
    <definedName name="H9ABR">[11]INPUT!#REF!</definedName>
    <definedName name="H9ACL">[11]INPUT!#REF!</definedName>
    <definedName name="H9ACR">[11]INPUT!#REF!</definedName>
    <definedName name="H9ADL">[11]INPUT!#REF!</definedName>
    <definedName name="H9ADR">[11]INPUT!#REF!</definedName>
    <definedName name="H9AEL">[11]INPUT!#REF!</definedName>
    <definedName name="H9AER">[11]INPUT!#REF!</definedName>
    <definedName name="H9AFL">[11]INPUT!#REF!</definedName>
    <definedName name="H9AFR">[11]INPUT!#REF!</definedName>
    <definedName name="H9AGL">[11]INPUT!#REF!</definedName>
    <definedName name="H9AGR">[11]INPUT!#REF!</definedName>
    <definedName name="H9BAL">[11]INPUT!#REF!</definedName>
    <definedName name="H9BAR">[11]INPUT!#REF!</definedName>
    <definedName name="H9BBL">[11]INPUT!#REF!</definedName>
    <definedName name="H9BBR">[11]INPUT!#REF!</definedName>
    <definedName name="H9CAL">[11]INPUT!#REF!</definedName>
    <definedName name="H9CAR">[11]INPUT!#REF!</definedName>
    <definedName name="H9CBL">[11]INPUT!#REF!</definedName>
    <definedName name="H9CBR">[11]INPUT!#REF!</definedName>
    <definedName name="H9CCL">[11]INPUT!#REF!</definedName>
    <definedName name="H9CCR">[11]INPUT!#REF!</definedName>
    <definedName name="H9D1L">[11]INPUT!#REF!</definedName>
    <definedName name="H9D1R">[11]INPUT!#REF!</definedName>
    <definedName name="H9D2L">[11]INPUT!#REF!</definedName>
    <definedName name="H9D2R">[11]INPUT!#REF!</definedName>
    <definedName name="H9D3L">[11]INPUT!#REF!</definedName>
    <definedName name="H9D3R">[11]INPUT!#REF!</definedName>
    <definedName name="HA10L">[11]INPUT!#REF!</definedName>
    <definedName name="HA10R">[11]INPUT!#REF!</definedName>
    <definedName name="HA1P">#REF!</definedName>
    <definedName name="ha1t">#REF!</definedName>
    <definedName name="ha2p">#REF!</definedName>
    <definedName name="ha2t">#REF!</definedName>
    <definedName name="HA3L">[11]INPUT!#REF!</definedName>
    <definedName name="HA3R">[11]INPUT!#REF!</definedName>
    <definedName name="HA4L">[11]INPUT!#REF!</definedName>
    <definedName name="HA4R">[11]INPUT!#REF!</definedName>
    <definedName name="HA5L">[11]INPUT!#REF!</definedName>
    <definedName name="HA5R">[11]INPUT!#REF!</definedName>
    <definedName name="HA6L">[11]INPUT!#REF!</definedName>
    <definedName name="HA6R">[11]INPUT!#REF!</definedName>
    <definedName name="HA7L">[11]INPUT!#REF!</definedName>
    <definedName name="HA7R">[11]INPUT!#REF!</definedName>
    <definedName name="HA8L">[11]INPUT!#REF!</definedName>
    <definedName name="HA8R">[11]INPUT!#REF!</definedName>
    <definedName name="HA9L">[11]INPUT!#REF!</definedName>
    <definedName name="HA9R">[11]INPUT!#REF!</definedName>
    <definedName name="HDRR" localSheetId="3">BlankMacro1</definedName>
    <definedName name="HDRR">BlankMacro1</definedName>
    <definedName name="HGF" localSheetId="3">BlankMacro1</definedName>
    <definedName name="HGF">BlankMacro1</definedName>
    <definedName name="HH" localSheetId="3">#REF!</definedName>
    <definedName name="HH">#REF!</definedName>
    <definedName name="HH10L" localSheetId="3">[11]INPUT!#REF!</definedName>
    <definedName name="HH10L">[11]INPUT!#REF!</definedName>
    <definedName name="HH10R" localSheetId="3">[11]INPUT!#REF!</definedName>
    <definedName name="HH10R">[11]INPUT!#REF!</definedName>
    <definedName name="HH3L">[11]INPUT!#REF!</definedName>
    <definedName name="HH3R">[11]INPUT!#REF!</definedName>
    <definedName name="HH4L">[11]INPUT!#REF!</definedName>
    <definedName name="HH4R">[11]INPUT!#REF!</definedName>
    <definedName name="HH5L">[11]INPUT!#REF!</definedName>
    <definedName name="HH5R">[11]INPUT!#REF!</definedName>
    <definedName name="HH6L">[11]INPUT!#REF!</definedName>
    <definedName name="HH6R">[11]INPUT!#REF!</definedName>
    <definedName name="HH7L">[11]INPUT!#REF!</definedName>
    <definedName name="HH7R">[11]INPUT!#REF!</definedName>
    <definedName name="HH8L">[11]INPUT!#REF!</definedName>
    <definedName name="HH8R">[11]INPUT!#REF!</definedName>
    <definedName name="HH9L">[11]INPUT!#REF!</definedName>
    <definedName name="HH9R">[11]INPUT!#REF!</definedName>
    <definedName name="HHH">#REF!</definedName>
    <definedName name="HHHHH">#REF!</definedName>
    <definedName name="HJ" localSheetId="3">BlankMacro1</definedName>
    <definedName name="HJ">BlankMacro1</definedName>
    <definedName name="hr" localSheetId="3">BlankMacro1</definedName>
    <definedName name="hr">BlankMacro1</definedName>
    <definedName name="HRTT" localSheetId="3">BlankMacro1</definedName>
    <definedName name="HRTT">BlankMacro1</definedName>
    <definedName name="HS">[12]교각1!#REF!</definedName>
    <definedName name="HSUM10L">[11]INPUT!#REF!</definedName>
    <definedName name="HSUM10R">[11]INPUT!#REF!</definedName>
    <definedName name="HSUM3L">[11]INPUT!#REF!</definedName>
    <definedName name="HSUM3R">[11]INPUT!#REF!</definedName>
    <definedName name="HSUM4L">[11]INPUT!#REF!</definedName>
    <definedName name="HSUM4R">[11]INPUT!#REF!</definedName>
    <definedName name="HSUM5L">[11]INPUT!#REF!</definedName>
    <definedName name="HSUM5R">[11]INPUT!#REF!</definedName>
    <definedName name="HSUM6L">[11]INPUT!#REF!</definedName>
    <definedName name="HSUM6R">[11]INPUT!#REF!</definedName>
    <definedName name="HSUM7L">[11]INPUT!#REF!</definedName>
    <definedName name="HSUM7R">[11]INPUT!#REF!</definedName>
    <definedName name="HSUM8L">[11]INPUT!#REF!</definedName>
    <definedName name="HSUM8R">[11]INPUT!#REF!</definedName>
    <definedName name="HSUM9L">[11]INPUT!#REF!</definedName>
    <definedName name="HSUM9R">[11]INPUT!#REF!</definedName>
    <definedName name="HTML_CodePage" hidden="1">949</definedName>
    <definedName name="HTML_Description" hidden="1">""</definedName>
    <definedName name="HTML_Email" hidden="1">""</definedName>
    <definedName name="HTML_Header" hidden="1">"산출근거"</definedName>
    <definedName name="HTML_LastUpdate" hidden="1">"01-03-02"</definedName>
    <definedName name="HTML_LineAfter" hidden="1">FALSE</definedName>
    <definedName name="HTML_LineBefore" hidden="1">FALSE</definedName>
    <definedName name="HTML_Name" hidden="1">"USER"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"수량산출서"</definedName>
    <definedName name="HX10L">[11]INPUT!#REF!</definedName>
    <definedName name="HX10R">[11]INPUT!#REF!</definedName>
    <definedName name="HX3L">[11]INPUT!#REF!</definedName>
    <definedName name="HX3R">[11]INPUT!#REF!</definedName>
    <definedName name="HX4L">[11]INPUT!#REF!</definedName>
    <definedName name="HX4R">[11]INPUT!#REF!</definedName>
    <definedName name="HX5L">[11]INPUT!#REF!</definedName>
    <definedName name="HX5R">[11]INPUT!#REF!</definedName>
    <definedName name="HX6L">[11]INPUT!#REF!</definedName>
    <definedName name="HX6R">[11]INPUT!#REF!</definedName>
    <definedName name="HX7L">[11]INPUT!#REF!</definedName>
    <definedName name="HX7R">[11]INPUT!#REF!</definedName>
    <definedName name="HX8L">[11]INPUT!#REF!</definedName>
    <definedName name="HX8R">[11]INPUT!#REF!</definedName>
    <definedName name="HX9L">[11]INPUT!#REF!</definedName>
    <definedName name="HX9R">[11]INPUT!#REF!</definedName>
    <definedName name="H형강">#REF!</definedName>
    <definedName name="i" localSheetId="3">BlankMacro1</definedName>
    <definedName name="i">BlankMacro1</definedName>
    <definedName name="II" localSheetId="3">#REF!</definedName>
    <definedName name="II">#REF!</definedName>
    <definedName name="IIIIIII" localSheetId="3">#REF!</definedName>
    <definedName name="IIIIIII">#REF!</definedName>
    <definedName name="IK" localSheetId="3">BlankMacro1</definedName>
    <definedName name="IK">BlankMacro1</definedName>
    <definedName name="IKJ" localSheetId="3">BlankMacro1</definedName>
    <definedName name="IKJ">BlankMacro1</definedName>
    <definedName name="IKL" localSheetId="3">BlankMacro1</definedName>
    <definedName name="IKL">BlankMacro1</definedName>
    <definedName name="ILK" localSheetId="3">BlankMacro1</definedName>
    <definedName name="ILK">BlankMacro1</definedName>
    <definedName name="IU" localSheetId="3">BlankMacro1</definedName>
    <definedName name="IU">BlankMacro1</definedName>
    <definedName name="J" localSheetId="3">#REF!</definedName>
    <definedName name="J">#REF!</definedName>
    <definedName name="JH">'[16]#REF'!$T$39</definedName>
    <definedName name="jhj">'[16]#REF'!$K$84</definedName>
    <definedName name="JJJ">#REF!</definedName>
    <definedName name="JJJJJ">#REF!</definedName>
    <definedName name="JK" localSheetId="3">BlankMacro1</definedName>
    <definedName name="JK">BlankMacro1</definedName>
    <definedName name="JUI" localSheetId="3">BlankMacro1</definedName>
    <definedName name="JUI">BlankMacro1</definedName>
    <definedName name="JY" localSheetId="3">BlankMacro1</definedName>
    <definedName name="JY">BlankMacro1</definedName>
    <definedName name="JYH" localSheetId="3">#REF!</definedName>
    <definedName name="JYH">#REF!</definedName>
    <definedName name="J총뒷">[10]배수공!$AH$11</definedName>
    <definedName name="J총콘">[17]배수공!$AL$11</definedName>
    <definedName name="J형옹벽">#REF!</definedName>
    <definedName name="K" localSheetId="3">#REF!</definedName>
    <definedName name="K">#REF!</definedName>
    <definedName name="KI" localSheetId="3">BlankMacro1</definedName>
    <definedName name="KI">BlankMacro1</definedName>
    <definedName name="KIU" localSheetId="3">BlankMacro1</definedName>
    <definedName name="KIU">BlankMacro1</definedName>
    <definedName name="KKK" localSheetId="3">#REF!</definedName>
    <definedName name="KKK">#REF!</definedName>
    <definedName name="KU" localSheetId="3">BlankMacro1</definedName>
    <definedName name="KU">BlankMacro1</definedName>
    <definedName name="L" localSheetId="3">#REF!</definedName>
    <definedName name="L">#REF!</definedName>
    <definedName name="L1A1P" localSheetId="3">#REF!</definedName>
    <definedName name="L1A1P">#REF!</definedName>
    <definedName name="l1a1t" localSheetId="3">#REF!</definedName>
    <definedName name="l1a1t">#REF!</definedName>
    <definedName name="l1a2p">#REF!</definedName>
    <definedName name="l1a2t">#REF!</definedName>
    <definedName name="L1L">#REF!</definedName>
    <definedName name="L2A1P">#REF!</definedName>
    <definedName name="l2a1t">#REF!</definedName>
    <definedName name="l2a2p">#REF!</definedName>
    <definedName name="l2a2t">#REF!</definedName>
    <definedName name="L2L">#REF!</definedName>
    <definedName name="L3A1P">#REF!</definedName>
    <definedName name="l3a1t">#REF!</definedName>
    <definedName name="l3a2p">#REF!</definedName>
    <definedName name="l3a2t">#REF!</definedName>
    <definedName name="L3L">#REF!</definedName>
    <definedName name="L4A1P">#REF!</definedName>
    <definedName name="l4a1t">#REF!</definedName>
    <definedName name="l4a2p">#REF!</definedName>
    <definedName name="l4a2t">#REF!</definedName>
    <definedName name="L4L">#REF!</definedName>
    <definedName name="L5A1P">#REF!</definedName>
    <definedName name="l5a1t">#REF!</definedName>
    <definedName name="l5a2p">#REF!</definedName>
    <definedName name="l5a2t">#REF!</definedName>
    <definedName name="L6A1P">#REF!</definedName>
    <definedName name="l6a1t">#REF!</definedName>
    <definedName name="l6a2p">#REF!</definedName>
    <definedName name="l6a2t">#REF!</definedName>
    <definedName name="LA1P">#REF!</definedName>
    <definedName name="la1t">#REF!</definedName>
    <definedName name="la2p">#REF!</definedName>
    <definedName name="la2t">#REF!</definedName>
    <definedName name="LI" localSheetId="3">BlankMacro1</definedName>
    <definedName name="LI">BlankMacro1</definedName>
    <definedName name="LK" localSheetId="3">BlankMacro1</definedName>
    <definedName name="LK">BlankMacro1</definedName>
    <definedName name="LKI" localSheetId="3">BlankMacro1</definedName>
    <definedName name="LKI">BlankMacro1</definedName>
    <definedName name="LKU" localSheetId="3">BlankMacro1</definedName>
    <definedName name="LKU">BlankMacro1</definedName>
    <definedName name="LL" localSheetId="3">#REF!</definedName>
    <definedName name="LL">#REF!</definedName>
    <definedName name="LLLL" localSheetId="3">#REF!</definedName>
    <definedName name="LLLL">#REF!</definedName>
    <definedName name="LLLLLL" localSheetId="3">#REF!</definedName>
    <definedName name="LLLLLL">#REF!</definedName>
    <definedName name="LP" localSheetId="3">BlankMacro1</definedName>
    <definedName name="LP">BlankMacro1</definedName>
    <definedName name="m" localSheetId="3">BlankMacro1</definedName>
    <definedName name="m">BlankMacro1</definedName>
    <definedName name="M1A1P" localSheetId="3">#REF!</definedName>
    <definedName name="M1A1P">#REF!</definedName>
    <definedName name="m1a1t" localSheetId="3">#REF!</definedName>
    <definedName name="m1a1t">#REF!</definedName>
    <definedName name="m1a2p" localSheetId="3">#REF!</definedName>
    <definedName name="m1a2p">#REF!</definedName>
    <definedName name="m1a2t">#REF!</definedName>
    <definedName name="M2A1P">#REF!</definedName>
    <definedName name="m2a1t">#REF!</definedName>
    <definedName name="m2a2p">#REF!</definedName>
    <definedName name="m2a2t">#REF!</definedName>
    <definedName name="M3A1P">#REF!</definedName>
    <definedName name="m3a1t">#REF!</definedName>
    <definedName name="m3a2p">#REF!</definedName>
    <definedName name="m3a2t">#REF!</definedName>
    <definedName name="M4A1P">#REF!</definedName>
    <definedName name="m4a1t">#REF!</definedName>
    <definedName name="m4a2p">#REF!</definedName>
    <definedName name="m4a2t">#REF!</definedName>
    <definedName name="MB" localSheetId="3">BlankMacro1</definedName>
    <definedName name="MB">BlankMacro1</definedName>
    <definedName name="MC" localSheetId="3">BlankMacro1</definedName>
    <definedName name="MC">BlankMacro1</definedName>
    <definedName name="MF" localSheetId="3">BlankMacro1</definedName>
    <definedName name="MF">BlankMacro1</definedName>
    <definedName name="MG" localSheetId="3">BlankMacro1</definedName>
    <definedName name="MG">BlankMacro1</definedName>
    <definedName name="MH" localSheetId="3">BlankMacro1</definedName>
    <definedName name="MH">BlankMacro1</definedName>
    <definedName name="MJ" localSheetId="3">BlankMacro1</definedName>
    <definedName name="MJ">BlankMacro1</definedName>
    <definedName name="MK" localSheetId="3">BlankMacro1</definedName>
    <definedName name="MK">BlankMacro1</definedName>
    <definedName name="MKJ" localSheetId="3">BlankMacro1</definedName>
    <definedName name="MKJ">BlankMacro1</definedName>
    <definedName name="ML" localSheetId="3">BlankMacro1</definedName>
    <definedName name="ML">BlankMacro1</definedName>
    <definedName name="MM" localSheetId="3">#REF!</definedName>
    <definedName name="MM">#REF!</definedName>
    <definedName name="MMJ" localSheetId="3">BlankMacro1</definedName>
    <definedName name="MMJ">BlankMacro1</definedName>
    <definedName name="MOR10L" localSheetId="3">[11]INPUT!#REF!</definedName>
    <definedName name="MOR10L">[11]INPUT!#REF!</definedName>
    <definedName name="MOR10R" localSheetId="3">[11]INPUT!#REF!</definedName>
    <definedName name="MOR10R">[11]INPUT!#REF!</definedName>
    <definedName name="MOR3L">[11]INPUT!#REF!</definedName>
    <definedName name="MOR3R">[11]INPUT!#REF!</definedName>
    <definedName name="MOR4L">[11]INPUT!#REF!</definedName>
    <definedName name="MOR4R">[11]INPUT!#REF!</definedName>
    <definedName name="MOR5L">[11]INPUT!#REF!</definedName>
    <definedName name="MOR5R">[11]INPUT!#REF!</definedName>
    <definedName name="MOR6L">[11]INPUT!#REF!</definedName>
    <definedName name="MOR6R">[11]INPUT!#REF!</definedName>
    <definedName name="MOR7L">[11]INPUT!#REF!</definedName>
    <definedName name="MOR7R">[11]INPUT!#REF!</definedName>
    <definedName name="MOR8L">[11]INPUT!#REF!</definedName>
    <definedName name="MOR8R">[11]INPUT!#REF!</definedName>
    <definedName name="MOR9L">[11]INPUT!#REF!</definedName>
    <definedName name="MOR9R">[11]INPUT!#REF!</definedName>
    <definedName name="MQ" localSheetId="3">BlankMacro1</definedName>
    <definedName name="MQ">BlankMacro1</definedName>
    <definedName name="MR" localSheetId="3">BlankMacro1</definedName>
    <definedName name="MR">BlankMacro1</definedName>
    <definedName name="MV" localSheetId="3">BlankMacro1</definedName>
    <definedName name="MV">BlankMacro1</definedName>
    <definedName name="MW" localSheetId="3">BlankMacro1</definedName>
    <definedName name="MW">BlankMacro1</definedName>
    <definedName name="n" localSheetId="3">BlankMacro1</definedName>
    <definedName name="n">BlankMacro1</definedName>
    <definedName name="NBV" localSheetId="3">BlankMacro1</definedName>
    <definedName name="NBV">BlankMacro1</definedName>
    <definedName name="NCV" localSheetId="3">BlankMacro1</definedName>
    <definedName name="NCV">BlankMacro1</definedName>
    <definedName name="NFG" localSheetId="3">BlankMacro1</definedName>
    <definedName name="NFG">BlankMacro1</definedName>
    <definedName name="NFGH" localSheetId="3">BlankMacro1</definedName>
    <definedName name="NFGH">BlankMacro1</definedName>
    <definedName name="NKL" localSheetId="3">BlankMacro1</definedName>
    <definedName name="NKL">BlankMacro1</definedName>
    <definedName name="NN" localSheetId="3">#REF!</definedName>
    <definedName name="NN">#REF!</definedName>
    <definedName name="NR" localSheetId="3">BlankMacro1</definedName>
    <definedName name="NR">BlankMacro1</definedName>
    <definedName name="NT" localSheetId="3">BlankMacro1</definedName>
    <definedName name="NT">BlankMacro1</definedName>
    <definedName name="NTFT" localSheetId="3">BlankMacro1</definedName>
    <definedName name="NTFT">BlankMacro1</definedName>
    <definedName name="NY" localSheetId="3">BlankMacro1</definedName>
    <definedName name="NY">BlankMacro1</definedName>
    <definedName name="o" localSheetId="3">BlankMacro1</definedName>
    <definedName name="o">BlankMacro1</definedName>
    <definedName name="OI" localSheetId="3">BlankMacro1</definedName>
    <definedName name="OI">BlankMacro1</definedName>
    <definedName name="OIU" localSheetId="3">BlankMacro1</definedName>
    <definedName name="OIU">BlankMacro1</definedName>
    <definedName name="OK" localSheetId="3">BlankMacro1</definedName>
    <definedName name="OK">BlankMacro1</definedName>
    <definedName name="OL" localSheetId="3">BlankMacro1</definedName>
    <definedName name="OL">BlankMacro1</definedName>
    <definedName name="OO" localSheetId="3">#REF!</definedName>
    <definedName name="OO">#REF!</definedName>
    <definedName name="OOO" localSheetId="3">#REF!</definedName>
    <definedName name="OOO">#REF!</definedName>
    <definedName name="oooo" localSheetId="3" hidden="1">[9]날개벽수량표!#REF!</definedName>
    <definedName name="oooo" hidden="1">[9]날개벽수량표!#REF!</definedName>
    <definedName name="OP" localSheetId="3">#REF!</definedName>
    <definedName name="OP">#REF!</definedName>
    <definedName name="P" localSheetId="3">#REF!</definedName>
    <definedName name="P">#REF!</definedName>
    <definedName name="P10TL" localSheetId="3">[11]INPUT!#REF!</definedName>
    <definedName name="P10TL">[11]INPUT!#REF!</definedName>
    <definedName name="P10TR" localSheetId="3">[11]INPUT!#REF!</definedName>
    <definedName name="P10TR">[11]INPUT!#REF!</definedName>
    <definedName name="P3TL" localSheetId="3">[11]INPUT!#REF!</definedName>
    <definedName name="P3TL">[11]INPUT!#REF!</definedName>
    <definedName name="P3TR" localSheetId="3">[11]INPUT!#REF!</definedName>
    <definedName name="P3TR">[11]INPUT!#REF!</definedName>
    <definedName name="P4TL" localSheetId="3">[11]INPUT!#REF!</definedName>
    <definedName name="P4TL">[11]INPUT!#REF!</definedName>
    <definedName name="P4TR">[11]INPUT!#REF!</definedName>
    <definedName name="P5TL">[11]INPUT!#REF!</definedName>
    <definedName name="P5TR">[11]INPUT!#REF!</definedName>
    <definedName name="P6TL">[11]INPUT!#REF!</definedName>
    <definedName name="P6TR">[11]INPUT!#REF!</definedName>
    <definedName name="P7TL">[11]INPUT!#REF!</definedName>
    <definedName name="P7TR">[11]INPUT!#REF!</definedName>
    <definedName name="P8TL">[11]INPUT!#REF!</definedName>
    <definedName name="P8TR">[11]INPUT!#REF!</definedName>
    <definedName name="P9TL">[11]INPUT!#REF!</definedName>
    <definedName name="P9TR">[11]INPUT!#REF!</definedName>
    <definedName name="PG" localSheetId="3">BlankMacro1</definedName>
    <definedName name="PG">BlankMacro1</definedName>
    <definedName name="PILED10L" localSheetId="3">[11]INPUT!#REF!</definedName>
    <definedName name="PILED10L">[11]INPUT!#REF!</definedName>
    <definedName name="PILED10R" localSheetId="3">[11]INPUT!#REF!</definedName>
    <definedName name="PILED10R">[11]INPUT!#REF!</definedName>
    <definedName name="PILED3L">[11]INPUT!#REF!</definedName>
    <definedName name="PILED3R">[11]INPUT!#REF!</definedName>
    <definedName name="PILED4L">[11]INPUT!#REF!</definedName>
    <definedName name="PILED4R">[11]INPUT!#REF!</definedName>
    <definedName name="PILED5L">[11]INPUT!#REF!</definedName>
    <definedName name="PILED5R">[11]INPUT!#REF!</definedName>
    <definedName name="PILED6L">[11]INPUT!#REF!</definedName>
    <definedName name="PILED6R">[11]INPUT!#REF!</definedName>
    <definedName name="PILED7L">[11]INPUT!#REF!</definedName>
    <definedName name="PILED7R">[11]INPUT!#REF!</definedName>
    <definedName name="PILED8L">[11]INPUT!#REF!</definedName>
    <definedName name="PILED8R">[11]INPUT!#REF!</definedName>
    <definedName name="PILED9L">[11]INPUT!#REF!</definedName>
    <definedName name="PILED9R">[11]INPUT!#REF!</definedName>
    <definedName name="PILET10L">[11]INPUT!#REF!</definedName>
    <definedName name="PILET10R">[11]INPUT!#REF!</definedName>
    <definedName name="PILET3L">[11]INPUT!#REF!</definedName>
    <definedName name="PILET3R">[11]INPUT!#REF!</definedName>
    <definedName name="PILET4L">[11]INPUT!#REF!</definedName>
    <definedName name="PILET4R">[11]INPUT!#REF!</definedName>
    <definedName name="PILET5L">[11]INPUT!#REF!</definedName>
    <definedName name="PILET5R">[11]INPUT!#REF!</definedName>
    <definedName name="PILET6L">[11]INPUT!#REF!</definedName>
    <definedName name="PILET6R">[11]INPUT!#REF!</definedName>
    <definedName name="PILET7L">[11]INPUT!#REF!</definedName>
    <definedName name="PILET7R">[11]INPUT!#REF!</definedName>
    <definedName name="PILET8L">[11]INPUT!#REF!</definedName>
    <definedName name="PILET8R">[11]INPUT!#REF!</definedName>
    <definedName name="PILET9L">[11]INPUT!#REF!</definedName>
    <definedName name="PILET9R">[11]INPUT!#REF!</definedName>
    <definedName name="pile길이" localSheetId="3">#REF!</definedName>
    <definedName name="pile길이">#REF!</definedName>
    <definedName name="PIPE">[6]수로단위수량!#REF!</definedName>
    <definedName name="PL">#REF!</definedName>
    <definedName name="PN">[12]교각1!#REF!</definedName>
    <definedName name="PO" localSheetId="3">BlankMacro1</definedName>
    <definedName name="PO">BlankMacro1</definedName>
    <definedName name="PP" localSheetId="3">#REF!</definedName>
    <definedName name="PP">#REF!</definedName>
    <definedName name="PPP" localSheetId="3">BlankMacro1</definedName>
    <definedName name="PPP">BlankMacro1</definedName>
    <definedName name="PR" localSheetId="3">#REF!</definedName>
    <definedName name="PR">#REF!</definedName>
    <definedName name="_xlnm.Print_Area" localSheetId="11">그외구조물!$A$1:$Z$15</definedName>
    <definedName name="_xlnm.Print_Area" localSheetId="7">사방공!$A$1:$Z$12</definedName>
    <definedName name="_xlnm.Print_Area" localSheetId="8">수량집계표!$A$1:$O$39</definedName>
    <definedName name="_xlnm.Print_Area" localSheetId="1">집계!$A$1:$AB$15</definedName>
    <definedName name="_xlnm.Print_Area" localSheetId="2">포장및난간개거!$A$1:$W$12</definedName>
    <definedName name="_xlnm.Print_Area" localSheetId="3">포장확폭!$B$1:$I$13</definedName>
    <definedName name="_xlnm.Print_Area" localSheetId="4">혼합석!$A$1:$M$12</definedName>
    <definedName name="_xlnm.Print_Area">#REF!</definedName>
    <definedName name="PRINT_AREA_MI" localSheetId="3">#REF!</definedName>
    <definedName name="PRINT_AREA_MI">#REF!</definedName>
    <definedName name="_xlnm.Print_Titles" localSheetId="11">그외구조물!$3:$6</definedName>
    <definedName name="_xlnm.Print_Titles" localSheetId="8">수량집계표!$3:$5</definedName>
    <definedName name="_xlnm.Print_Titles" localSheetId="1">집계!$A:$B</definedName>
    <definedName name="_xlnm.Print_Titles" localSheetId="2">포장및난간개거!$3:$6</definedName>
    <definedName name="_xlnm.Print_Titles" localSheetId="3">포장확폭!$3:$4</definedName>
    <definedName name="_xlnm.Print_Titles">#N/A</definedName>
    <definedName name="PT" localSheetId="3">[12]교각1!#REF!</definedName>
    <definedName name="PT">[12]교각1!#REF!</definedName>
    <definedName name="Q" localSheetId="3">#REF!</definedName>
    <definedName name="Q">#REF!</definedName>
    <definedName name="q3r" localSheetId="3">BlankMacro1</definedName>
    <definedName name="q3r">BlankMacro1</definedName>
    <definedName name="QAWE" localSheetId="3">BlankMacro1</definedName>
    <definedName name="QAWE">BlankMacro1</definedName>
    <definedName name="qq" localSheetId="3">#REF!</definedName>
    <definedName name="qq">#REF!</definedName>
    <definedName name="qqqqq">#N/A</definedName>
    <definedName name="_xlnm.Recorder" localSheetId="3">#REF!</definedName>
    <definedName name="_xlnm.Recorder">#REF!</definedName>
    <definedName name="REW" localSheetId="3">BlankMacro1</definedName>
    <definedName name="REW">BlankMacro1</definedName>
    <definedName name="ro" localSheetId="3">BlankMacro1</definedName>
    <definedName name="ro">BlankMacro1</definedName>
    <definedName name="RRR" localSheetId="3">#REF!</definedName>
    <definedName name="RRR">#REF!</definedName>
    <definedName name="RWE" localSheetId="3">BlankMacro1</definedName>
    <definedName name="RWE">BlankMacro1</definedName>
    <definedName name="S" localSheetId="3">#REF!</definedName>
    <definedName name="S">#REF!</definedName>
    <definedName name="S10FL" localSheetId="3">[1]INPUT!#REF!</definedName>
    <definedName name="S10FL">[1]INPUT!#REF!</definedName>
    <definedName name="S10FR" localSheetId="3">[1]INPUT!#REF!</definedName>
    <definedName name="S10FR">[1]INPUT!#REF!</definedName>
    <definedName name="S10L" localSheetId="3">[1]INPUT!#REF!</definedName>
    <definedName name="S10L">[1]INPUT!#REF!</definedName>
    <definedName name="S10R" localSheetId="3">[1]INPUT!#REF!</definedName>
    <definedName name="S10R">[1]INPUT!#REF!</definedName>
    <definedName name="S10RL">[1]INPUT!#REF!</definedName>
    <definedName name="S10RR">[1]INPUT!#REF!</definedName>
    <definedName name="S10TL">[11]INPUT!#REF!</definedName>
    <definedName name="S10TR">[11]INPUT!#REF!</definedName>
    <definedName name="S2L">#REF!</definedName>
    <definedName name="S3FL">[1]INPUT!#REF!</definedName>
    <definedName name="S3FR">[1]INPUT!#REF!</definedName>
    <definedName name="S3L">[1]INPUT!#REF!</definedName>
    <definedName name="S3R">[1]INPUT!#REF!</definedName>
    <definedName name="S3RL">[1]INPUT!#REF!</definedName>
    <definedName name="S3RR">[1]INPUT!#REF!</definedName>
    <definedName name="S3TL">[11]INPUT!#REF!</definedName>
    <definedName name="S3TR">[11]INPUT!#REF!</definedName>
    <definedName name="S4FL">[1]INPUT!#REF!</definedName>
    <definedName name="S4FR">[1]INPUT!#REF!</definedName>
    <definedName name="S4L">[1]INPUT!#REF!</definedName>
    <definedName name="S4R">[1]INPUT!#REF!</definedName>
    <definedName name="S4RL">[1]INPUT!#REF!</definedName>
    <definedName name="S4RR">[1]INPUT!#REF!</definedName>
    <definedName name="S4TL">[11]INPUT!#REF!</definedName>
    <definedName name="S4TR">[11]INPUT!#REF!</definedName>
    <definedName name="S5FL">[1]INPUT!#REF!</definedName>
    <definedName name="S5FR">[1]INPUT!#REF!</definedName>
    <definedName name="S5L">[1]INPUT!#REF!</definedName>
    <definedName name="S5R">[1]INPUT!#REF!</definedName>
    <definedName name="S5RL">[1]INPUT!#REF!</definedName>
    <definedName name="S5RR">[1]INPUT!#REF!</definedName>
    <definedName name="S5TL">[11]INPUT!#REF!</definedName>
    <definedName name="S5TR">[11]INPUT!#REF!</definedName>
    <definedName name="S6FL">[1]INPUT!#REF!</definedName>
    <definedName name="S6FR">[1]INPUT!#REF!</definedName>
    <definedName name="S6L">[1]INPUT!#REF!</definedName>
    <definedName name="S6R">[1]INPUT!#REF!</definedName>
    <definedName name="S6RL">[1]INPUT!#REF!</definedName>
    <definedName name="S6RR">[1]INPUT!#REF!</definedName>
    <definedName name="S6TL">[11]INPUT!#REF!</definedName>
    <definedName name="S6TR">[11]INPUT!#REF!</definedName>
    <definedName name="S7FL">[1]INPUT!#REF!</definedName>
    <definedName name="S7FR">[1]INPUT!#REF!</definedName>
    <definedName name="S7L">[1]INPUT!#REF!</definedName>
    <definedName name="S7R">[1]INPUT!#REF!</definedName>
    <definedName name="S7RL">[1]INPUT!#REF!</definedName>
    <definedName name="S7RR">[1]INPUT!#REF!</definedName>
    <definedName name="S7TL">[11]INPUT!#REF!</definedName>
    <definedName name="S7TR">[11]INPUT!#REF!</definedName>
    <definedName name="S8FL">[1]INPUT!#REF!</definedName>
    <definedName name="S8FR">[1]INPUT!#REF!</definedName>
    <definedName name="S8L">[1]INPUT!#REF!</definedName>
    <definedName name="S8R">[1]INPUT!#REF!</definedName>
    <definedName name="S8RL">[1]INPUT!#REF!</definedName>
    <definedName name="S8RR">[1]INPUT!#REF!</definedName>
    <definedName name="S8TL">[11]INPUT!#REF!</definedName>
    <definedName name="S8TR">[11]INPUT!#REF!</definedName>
    <definedName name="S9FL">[1]INPUT!#REF!</definedName>
    <definedName name="S9FR">[1]INPUT!#REF!</definedName>
    <definedName name="S9L">[1]INPUT!#REF!</definedName>
    <definedName name="S9R">[1]INPUT!#REF!</definedName>
    <definedName name="S9RL">[1]INPUT!#REF!</definedName>
    <definedName name="S9RR">[1]INPUT!#REF!</definedName>
    <definedName name="S9TL">[11]INPUT!#REF!</definedName>
    <definedName name="S9TR">[11]INPUT!#REF!</definedName>
    <definedName name="SA" localSheetId="3">BlankMacro1</definedName>
    <definedName name="SA">BlankMacro1</definedName>
    <definedName name="SADF" localSheetId="3">BlankMacro1</definedName>
    <definedName name="SADF">BlankMacro1</definedName>
    <definedName name="sae" localSheetId="3">BlankMacro1</definedName>
    <definedName name="sae">BlankMacro1</definedName>
    <definedName name="SD" localSheetId="3">#REF!</definedName>
    <definedName name="SD">#REF!</definedName>
    <definedName name="SDD" localSheetId="3">BlankMacro1</definedName>
    <definedName name="SDD">BlankMacro1</definedName>
    <definedName name="SDDG" localSheetId="3">BlankMacro1</definedName>
    <definedName name="SDDG">BlankMacro1</definedName>
    <definedName name="sde" localSheetId="3">BlankMacro1</definedName>
    <definedName name="sde">BlankMacro1</definedName>
    <definedName name="SDF" localSheetId="3">BlankMacro1</definedName>
    <definedName name="SDF">BlankMacro1</definedName>
    <definedName name="sdfa" localSheetId="3">BlankMacro1</definedName>
    <definedName name="sdfa">BlankMacro1</definedName>
    <definedName name="sdgdsa" localSheetId="3">BlankMacro1</definedName>
    <definedName name="sdgdsa">BlankMacro1</definedName>
    <definedName name="SDX" localSheetId="3">BlankMacro1</definedName>
    <definedName name="SDX">BlankMacro1</definedName>
    <definedName name="SE" localSheetId="3">BlankMacro1</definedName>
    <definedName name="SE">BlankMacro1</definedName>
    <definedName name="SER" localSheetId="3">BlankMacro1</definedName>
    <definedName name="SER">BlankMacro1</definedName>
    <definedName name="ses" localSheetId="3">BlankMacro1</definedName>
    <definedName name="ses">BlankMacro1</definedName>
    <definedName name="SET" localSheetId="3">BlankMacro1</definedName>
    <definedName name="SET">BlankMacro1</definedName>
    <definedName name="SEW" localSheetId="3">BlankMacro1</definedName>
    <definedName name="SEW">BlankMacro1</definedName>
    <definedName name="sf" localSheetId="3">BlankMacro1</definedName>
    <definedName name="sf">BlankMacro1</definedName>
    <definedName name="SFFFFFWE" localSheetId="3">BlankMacro1</definedName>
    <definedName name="SFFFFFWE">BlankMacro1</definedName>
    <definedName name="sgge" localSheetId="3">BlankMacro1</definedName>
    <definedName name="sgge">BlankMacro1</definedName>
    <definedName name="SH10L" localSheetId="3">[1]INPUT!#REF!</definedName>
    <definedName name="SH10L">[1]INPUT!#REF!</definedName>
    <definedName name="SH10R" localSheetId="3">[1]INPUT!#REF!</definedName>
    <definedName name="SH10R">[1]INPUT!#REF!</definedName>
    <definedName name="SH3L">[1]INPUT!#REF!</definedName>
    <definedName name="SH3R">[1]INPUT!#REF!</definedName>
    <definedName name="SH4L">[1]INPUT!#REF!</definedName>
    <definedName name="SH4R">[1]INPUT!#REF!</definedName>
    <definedName name="SH5L">[1]INPUT!#REF!</definedName>
    <definedName name="SH5R">[1]INPUT!#REF!</definedName>
    <definedName name="SH6L">[1]INPUT!#REF!</definedName>
    <definedName name="SH6R">[1]INPUT!#REF!</definedName>
    <definedName name="SH7L">[1]INPUT!#REF!</definedName>
    <definedName name="SH7R">[1]INPUT!#REF!</definedName>
    <definedName name="SH8L">[1]INPUT!#REF!</definedName>
    <definedName name="SH8R">[1]INPUT!#REF!</definedName>
    <definedName name="SH9L">[1]INPUT!#REF!</definedName>
    <definedName name="SH9R">[1]INPUT!#REF!</definedName>
    <definedName name="SHOE10L">[11]INPUT!#REF!</definedName>
    <definedName name="SHOE10R">[11]INPUT!#REF!</definedName>
    <definedName name="SHOE3L">[11]INPUT!#REF!</definedName>
    <definedName name="SHOE3R">[11]INPUT!#REF!</definedName>
    <definedName name="SHOE4L">[11]INPUT!#REF!</definedName>
    <definedName name="SHOE4R">[11]INPUT!#REF!</definedName>
    <definedName name="SHOE5L">[11]INPUT!#REF!</definedName>
    <definedName name="SHOE5R">[11]INPUT!#REF!</definedName>
    <definedName name="SHOE6L">[11]INPUT!#REF!</definedName>
    <definedName name="SHOE6R">[11]INPUT!#REF!</definedName>
    <definedName name="SHOE7L">[11]INPUT!#REF!</definedName>
    <definedName name="SHOE7R">[11]INPUT!#REF!</definedName>
    <definedName name="SHOE8L">[11]INPUT!#REF!</definedName>
    <definedName name="SHOE8R">[11]INPUT!#REF!</definedName>
    <definedName name="SHOE9L">[11]INPUT!#REF!</definedName>
    <definedName name="SHOE9R">[11]INPUT!#REF!</definedName>
    <definedName name="SHT">#REF!</definedName>
    <definedName name="SK10L">[11]INPUT!#REF!</definedName>
    <definedName name="SK10R">[11]INPUT!#REF!</definedName>
    <definedName name="SK3L">[11]INPUT!#REF!</definedName>
    <definedName name="SK3R">[11]INPUT!#REF!</definedName>
    <definedName name="SK4L">[11]INPUT!#REF!</definedName>
    <definedName name="SK4R">[11]INPUT!#REF!</definedName>
    <definedName name="SK5L">[11]INPUT!#REF!</definedName>
    <definedName name="SK5R">[11]INPUT!#REF!</definedName>
    <definedName name="SK6L">[11]INPUT!#REF!</definedName>
    <definedName name="SK6R">[11]INPUT!#REF!</definedName>
    <definedName name="SK7L">[11]INPUT!#REF!</definedName>
    <definedName name="SK7R">[11]INPUT!#REF!</definedName>
    <definedName name="SK8L">[11]INPUT!#REF!</definedName>
    <definedName name="SK8R">[11]INPUT!#REF!</definedName>
    <definedName name="SK9L">[11]INPUT!#REF!</definedName>
    <definedName name="SK9R">[11]INPUT!#REF!</definedName>
    <definedName name="SKE10L">[11]INPUT!#REF!</definedName>
    <definedName name="SKE10R">[11]INPUT!#REF!</definedName>
    <definedName name="SKE3L">[11]INPUT!#REF!</definedName>
    <definedName name="SKE3R">[11]INPUT!#REF!</definedName>
    <definedName name="SKE4L">[11]INPUT!#REF!</definedName>
    <definedName name="SKE4R">[11]INPUT!#REF!</definedName>
    <definedName name="SKE5L">[11]INPUT!#REF!</definedName>
    <definedName name="SKE5R">[11]INPUT!#REF!</definedName>
    <definedName name="SKE6L">[11]INPUT!#REF!</definedName>
    <definedName name="SKE6R">[11]INPUT!#REF!</definedName>
    <definedName name="SKE7L">[11]INPUT!#REF!</definedName>
    <definedName name="SKE7R">[11]INPUT!#REF!</definedName>
    <definedName name="SKE8L">[11]INPUT!#REF!</definedName>
    <definedName name="SKE8R">[11]INPUT!#REF!</definedName>
    <definedName name="SKE9L">[11]INPUT!#REF!</definedName>
    <definedName name="SKE9R">[11]INPUT!#REF!</definedName>
    <definedName name="SKEW">#REF!</definedName>
    <definedName name="SKLS">#REF!</definedName>
    <definedName name="SOIL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r" localSheetId="3">BlankMacro1</definedName>
    <definedName name="sr">BlankMacro1</definedName>
    <definedName name="SS" localSheetId="3">#REF!</definedName>
    <definedName name="SS">#REF!</definedName>
    <definedName name="SS10L" localSheetId="3">[11]INPUT!#REF!</definedName>
    <definedName name="SS10L">[11]INPUT!#REF!</definedName>
    <definedName name="SS10TR" localSheetId="3">[11]INPUT!#REF!</definedName>
    <definedName name="SS10TR">[11]INPUT!#REF!</definedName>
    <definedName name="SS3L">[11]INPUT!#REF!</definedName>
    <definedName name="SS3R">[11]INPUT!#REF!</definedName>
    <definedName name="SS4L">[11]INPUT!#REF!</definedName>
    <definedName name="SS4R">[11]INPUT!#REF!</definedName>
    <definedName name="SS5L">[11]INPUT!#REF!</definedName>
    <definedName name="SS5R">[11]INPUT!#REF!</definedName>
    <definedName name="SS6L">[11]INPUT!#REF!</definedName>
    <definedName name="SS6R">[11]INPUT!#REF!</definedName>
    <definedName name="SS7L">[11]INPUT!#REF!</definedName>
    <definedName name="SS7R">[11]INPUT!#REF!</definedName>
    <definedName name="SS8L">[11]INPUT!#REF!</definedName>
    <definedName name="SS8R">[11]INPUT!#REF!</definedName>
    <definedName name="SS9L">[11]INPUT!#REF!</definedName>
    <definedName name="SS9R">[11]INPUT!#REF!</definedName>
    <definedName name="SSC10L">[11]INPUT!#REF!</definedName>
    <definedName name="SSC10R">[11]INPUT!#REF!</definedName>
    <definedName name="SSC3L">[11]INPUT!#REF!</definedName>
    <definedName name="SSC3R">[11]INPUT!#REF!</definedName>
    <definedName name="SSC4L">[11]INPUT!#REF!</definedName>
    <definedName name="SSC4R">[11]INPUT!#REF!</definedName>
    <definedName name="SSC5L">[11]INPUT!#REF!</definedName>
    <definedName name="SSC5R">[11]INPUT!#REF!</definedName>
    <definedName name="SSC6L">[11]INPUT!#REF!</definedName>
    <definedName name="SSC6R">[11]INPUT!#REF!</definedName>
    <definedName name="SSC7L">[11]INPUT!#REF!</definedName>
    <definedName name="SSC7R">[11]INPUT!#REF!</definedName>
    <definedName name="SSC8L">[11]INPUT!#REF!</definedName>
    <definedName name="SSC8R">[11]INPUT!#REF!</definedName>
    <definedName name="SSC9L">[11]INPUT!#REF!</definedName>
    <definedName name="SSC9R">[11]INPUT!#REF!</definedName>
    <definedName name="SSSS" hidden="1">[18]날개벽수량표!#REF!</definedName>
    <definedName name="SSSSS" hidden="1">[9]날개벽수량표!#REF!</definedName>
    <definedName name="SST10L">[11]INPUT!#REF!</definedName>
    <definedName name="SST10R">[11]INPUT!#REF!</definedName>
    <definedName name="SST3L">[11]INPUT!#REF!</definedName>
    <definedName name="SST3R">[11]INPUT!#REF!</definedName>
    <definedName name="SST4L">[11]INPUT!#REF!</definedName>
    <definedName name="SST4R">[11]INPUT!#REF!</definedName>
    <definedName name="SST5L">[11]INPUT!#REF!</definedName>
    <definedName name="SST5R">[11]INPUT!#REF!</definedName>
    <definedName name="SST6L">[11]INPUT!#REF!</definedName>
    <definedName name="SST6R">[11]INPUT!#REF!</definedName>
    <definedName name="SST7L">[11]INPUT!#REF!</definedName>
    <definedName name="SST7R">[11]INPUT!#REF!</definedName>
    <definedName name="SST8L">[11]INPUT!#REF!</definedName>
    <definedName name="SST8R">[11]INPUT!#REF!</definedName>
    <definedName name="SST9L">[11]INPUT!#REF!</definedName>
    <definedName name="SST9R">[11]INPUT!#REF!</definedName>
    <definedName name="SSZ10XL">[11]INPUT!#REF!</definedName>
    <definedName name="SSZ10XR">[11]INPUT!#REF!</definedName>
    <definedName name="SSZ10YL">[11]INPUT!#REF!</definedName>
    <definedName name="SSZ10YR">[11]INPUT!#REF!</definedName>
    <definedName name="SSZ3XL">[11]INPUT!#REF!</definedName>
    <definedName name="SSZ3XR">[11]INPUT!#REF!</definedName>
    <definedName name="SSZ3YL">[11]INPUT!#REF!</definedName>
    <definedName name="SSZ3YR">[11]INPUT!#REF!</definedName>
    <definedName name="SSZ4XL">[11]INPUT!#REF!</definedName>
    <definedName name="SSZ4XR">[11]INPUT!#REF!</definedName>
    <definedName name="SSZ4YL">[11]INPUT!#REF!</definedName>
    <definedName name="SSZ4YR">[11]INPUT!#REF!</definedName>
    <definedName name="SSZ5XL">[11]INPUT!#REF!</definedName>
    <definedName name="SSZ5XR">[11]INPUT!#REF!</definedName>
    <definedName name="SSZ5YL">[11]INPUT!#REF!</definedName>
    <definedName name="SSZ5YR">[11]INPUT!#REF!</definedName>
    <definedName name="SSZ6XL">[11]INPUT!#REF!</definedName>
    <definedName name="SSZ6XR">[11]INPUT!#REF!</definedName>
    <definedName name="SSZ6YL">[11]INPUT!#REF!</definedName>
    <definedName name="SSZ6YR">[11]INPUT!#REF!</definedName>
    <definedName name="SSZ7XL">[11]INPUT!#REF!</definedName>
    <definedName name="SSZ7XR">[11]INPUT!#REF!</definedName>
    <definedName name="SSZ7YL">[11]INPUT!#REF!</definedName>
    <definedName name="SSZ7YR">[11]INPUT!#REF!</definedName>
    <definedName name="SSZ8XL">[11]INPUT!#REF!</definedName>
    <definedName name="SSZ8XR">[11]INPUT!#REF!</definedName>
    <definedName name="SSZ8YL">[11]INPUT!#REF!</definedName>
    <definedName name="SSZ8YR">[11]INPUT!#REF!</definedName>
    <definedName name="SSZ9XL">[11]INPUT!#REF!</definedName>
    <definedName name="SSZ9XR">[11]INPUT!#REF!</definedName>
    <definedName name="SSZ9YL">[11]INPUT!#REF!</definedName>
    <definedName name="SSZ9YR">[11]INPUT!#REF!</definedName>
    <definedName name="SSZQ10L">[11]INPUT!#REF!</definedName>
    <definedName name="SSZQ10R">[11]INPUT!#REF!</definedName>
    <definedName name="SSZQ3L">[11]INPUT!#REF!</definedName>
    <definedName name="SSZQ3R">[11]INPUT!#REF!</definedName>
    <definedName name="SSZQ4L">[11]INPUT!#REF!</definedName>
    <definedName name="SSZQ4R">[11]INPUT!#REF!</definedName>
    <definedName name="SSZQ5L">[11]INPUT!#REF!</definedName>
    <definedName name="SSZQ5R">[11]INPUT!#REF!</definedName>
    <definedName name="SSZQ6L">[11]INPUT!#REF!</definedName>
    <definedName name="SSZQ6R">[11]INPUT!#REF!</definedName>
    <definedName name="SSZQ7L">[11]INPUT!#REF!</definedName>
    <definedName name="SSZQ7R">[11]INPUT!#REF!</definedName>
    <definedName name="SSZQ8L">[11]INPUT!#REF!</definedName>
    <definedName name="SSZQ8R">[11]INPUT!#REF!</definedName>
    <definedName name="SSZQ9L">[11]INPUT!#REF!</definedName>
    <definedName name="SSZQ9R">[11]INPUT!#REF!</definedName>
    <definedName name="SUM10L">[1]INPUT!#REF!</definedName>
    <definedName name="SUM10R">[1]INPUT!#REF!</definedName>
    <definedName name="SUM3L">[1]INPUT!#REF!</definedName>
    <definedName name="SUM3R">[1]INPUT!#REF!</definedName>
    <definedName name="SUM4L">[1]INPUT!#REF!</definedName>
    <definedName name="SUM4R">[1]INPUT!#REF!</definedName>
    <definedName name="SUM5L">[1]INPUT!#REF!</definedName>
    <definedName name="SUM5R">[1]INPUT!#REF!</definedName>
    <definedName name="SUM6L">[1]INPUT!#REF!</definedName>
    <definedName name="SUM6R">[1]INPUT!#REF!</definedName>
    <definedName name="SUM7L">[1]INPUT!#REF!</definedName>
    <definedName name="SUM7R">[1]INPUT!#REF!</definedName>
    <definedName name="SUM8L">[1]INPUT!#REF!</definedName>
    <definedName name="SUM8R">[1]INPUT!#REF!</definedName>
    <definedName name="SUM9L">[1]INPUT!#REF!</definedName>
    <definedName name="SUM9R">[1]INPUT!#REF!</definedName>
    <definedName name="sw" localSheetId="3">BlankMacro1</definedName>
    <definedName name="sw">BlankMacro1</definedName>
    <definedName name="sx" localSheetId="3">BlankMacro1</definedName>
    <definedName name="sx">BlankMacro1</definedName>
    <definedName name="T">[12]교각1!#REF!</definedName>
    <definedName name="T10L">[1]INPUT!#REF!</definedName>
    <definedName name="T10R">[1]INPUT!#REF!</definedName>
    <definedName name="t1a1p">#REF!</definedName>
    <definedName name="t1a1t">#REF!</definedName>
    <definedName name="t1a2p">#REF!</definedName>
    <definedName name="t1a2t">#REF!</definedName>
    <definedName name="T1L">[1]INPUT!$C$3</definedName>
    <definedName name="T1R">[1]INPUT!$E$3</definedName>
    <definedName name="t2a1p">#REF!</definedName>
    <definedName name="t2a1t">#REF!</definedName>
    <definedName name="t2a2p">#REF!</definedName>
    <definedName name="t2a2t">#REF!</definedName>
    <definedName name="T2L">[1]INPUT!$C$18</definedName>
    <definedName name="T2R">[1]INPUT!$E$18</definedName>
    <definedName name="T3A1P">#REF!</definedName>
    <definedName name="t3a1t">#REF!</definedName>
    <definedName name="t3a2p">#REF!</definedName>
    <definedName name="t3a2t">#REF!</definedName>
    <definedName name="T3L">[1]INPUT!#REF!</definedName>
    <definedName name="T3R">[1]INPUT!#REF!</definedName>
    <definedName name="T4L">[1]INPUT!#REF!</definedName>
    <definedName name="T4R">[1]INPUT!#REF!</definedName>
    <definedName name="T5L">[1]INPUT!#REF!</definedName>
    <definedName name="T5R">[1]INPUT!#REF!</definedName>
    <definedName name="T6L">[1]INPUT!#REF!</definedName>
    <definedName name="T6R">[1]INPUT!#REF!</definedName>
    <definedName name="T7L">[1]INPUT!#REF!</definedName>
    <definedName name="T7R">[1]INPUT!#REF!</definedName>
    <definedName name="T8L">[1]INPUT!#REF!</definedName>
    <definedName name="T8R">[1]INPUT!#REF!</definedName>
    <definedName name="T9L">[1]INPUT!#REF!</definedName>
    <definedName name="T9R">[1]INPUT!#REF!</definedName>
    <definedName name="TA1P">#REF!</definedName>
    <definedName name="ta1t">#REF!</definedName>
    <definedName name="ta2p">#REF!</definedName>
    <definedName name="ta2t">#REF!</definedName>
    <definedName name="Text5">#REF!</definedName>
    <definedName name="TG" localSheetId="3">BlankMacro1</definedName>
    <definedName name="TG">BlankMacro1</definedName>
    <definedName name="TRT" localSheetId="3">BlankMacro1</definedName>
    <definedName name="TRT">BlankMacro1</definedName>
    <definedName name="TRYRT">'[16]#REF'!$T$39</definedName>
    <definedName name="TTT" localSheetId="3">#REF!</definedName>
    <definedName name="TTT">#REF!</definedName>
    <definedName name="TW" localSheetId="3">#REF!</definedName>
    <definedName name="TW">#REF!</definedName>
    <definedName name="TWI" localSheetId="3">#REF!</definedName>
    <definedName name="TWI">#REF!</definedName>
    <definedName name="ty" localSheetId="3">BlankMacro1</definedName>
    <definedName name="ty">BlankMacro1</definedName>
    <definedName name="TYT" localSheetId="3">BlankMacro1</definedName>
    <definedName name="TYT">BlankMacro1</definedName>
    <definedName name="U" localSheetId="3">#REF!</definedName>
    <definedName name="U">#REF!</definedName>
    <definedName name="UJJ" localSheetId="3">BlankMacro1</definedName>
    <definedName name="UJJ">BlankMacro1</definedName>
    <definedName name="UUI" localSheetId="3">BlankMacro1</definedName>
    <definedName name="UUI">BlankMacro1</definedName>
    <definedName name="UY" localSheetId="3">BlankMacro1</definedName>
    <definedName name="UY">BlankMacro1</definedName>
    <definedName name="U형측구" localSheetId="3">#REF!</definedName>
    <definedName name="U형측구">#REF!</definedName>
    <definedName name="v" localSheetId="3">BlankMacro1</definedName>
    <definedName name="v">BlankMacro1</definedName>
    <definedName name="VBN" localSheetId="3">BlankMacro1</definedName>
    <definedName name="VBN">BlankMacro1</definedName>
    <definedName name="VC" localSheetId="3">BlankMacro1</definedName>
    <definedName name="VC">BlankMacro1</definedName>
    <definedName name="VD" localSheetId="3">BlankMacro1</definedName>
    <definedName name="VD">BlankMacro1</definedName>
    <definedName name="vddf" localSheetId="3">BlankMacro1</definedName>
    <definedName name="vddf">BlankMacro1</definedName>
    <definedName name="VG" localSheetId="3">BlankMacro1</definedName>
    <definedName name="VG">BlankMacro1</definedName>
    <definedName name="VGN" localSheetId="3">BlankMacro1</definedName>
    <definedName name="VGN">BlankMacro1</definedName>
    <definedName name="VHB" localSheetId="3">BlankMacro1</definedName>
    <definedName name="VHB">BlankMacro1</definedName>
    <definedName name="VRT" localSheetId="3">BlankMacro1</definedName>
    <definedName name="VRT">BlankMacro1</definedName>
    <definedName name="VS" localSheetId="3">BlankMacro1</definedName>
    <definedName name="VS">BlankMacro1</definedName>
    <definedName name="VU" localSheetId="3">BlankMacro1</definedName>
    <definedName name="VU">BlankMacro1</definedName>
    <definedName name="VVV" localSheetId="3">#REF!</definedName>
    <definedName name="VVV">#REF!</definedName>
    <definedName name="VX" localSheetId="3">BlankMacro1</definedName>
    <definedName name="VX">BlankMacro1</definedName>
    <definedName name="VY" localSheetId="3">BlankMacro1</definedName>
    <definedName name="VY">BlankMacro1</definedName>
    <definedName name="W" localSheetId="3">#REF!</definedName>
    <definedName name="W">#REF!</definedName>
    <definedName name="W10L" localSheetId="3">[1]INPUT!#REF!</definedName>
    <definedName name="W10L">[1]INPUT!#REF!</definedName>
    <definedName name="W10R" localSheetId="3">[1]INPUT!#REF!</definedName>
    <definedName name="W10R">[1]INPUT!#REF!</definedName>
    <definedName name="W3L" localSheetId="3">[1]INPUT!#REF!</definedName>
    <definedName name="W3L">[1]INPUT!#REF!</definedName>
    <definedName name="W3R" localSheetId="3">[1]INPUT!#REF!</definedName>
    <definedName name="W3R">[1]INPUT!#REF!</definedName>
    <definedName name="W4L">[1]INPUT!#REF!</definedName>
    <definedName name="W4R">[1]INPUT!#REF!</definedName>
    <definedName name="W5L">[1]INPUT!#REF!</definedName>
    <definedName name="W5R">[1]INPUT!#REF!</definedName>
    <definedName name="W6L">[1]INPUT!#REF!</definedName>
    <definedName name="W6R">[1]INPUT!#REF!</definedName>
    <definedName name="W7L">[1]INPUT!#REF!</definedName>
    <definedName name="W7R">[1]INPUT!#REF!</definedName>
    <definedName name="W8L">[1]INPUT!#REF!</definedName>
    <definedName name="W8R">[1]INPUT!#REF!</definedName>
    <definedName name="W9L">[1]INPUT!#REF!</definedName>
    <definedName name="W9R">[1]INPUT!#REF!</definedName>
    <definedName name="WA">[12]교각1!#REF!</definedName>
    <definedName name="WB">#REF!</definedName>
    <definedName name="WC">#REF!</definedName>
    <definedName name="we" localSheetId="3">BlankMacro1</definedName>
    <definedName name="we">BlankMacro1</definedName>
    <definedName name="wettt3" localSheetId="3">BlankMacro1</definedName>
    <definedName name="wettt3">BlankMacro1</definedName>
    <definedName name="WF" localSheetId="3">#REF!</definedName>
    <definedName name="WF">#REF!</definedName>
    <definedName name="WH" localSheetId="3">#REF!</definedName>
    <definedName name="WH">#REF!</definedName>
    <definedName name="WL" localSheetId="3">[12]교각1!#REF!</definedName>
    <definedName name="WL">[12]교각1!#REF!</definedName>
    <definedName name="WN" localSheetId="3">[12]교각1!#REF!</definedName>
    <definedName name="WN">[12]교각1!#REF!</definedName>
    <definedName name="WQ" localSheetId="3">BlankMacro1</definedName>
    <definedName name="WQ">BlankMacro1</definedName>
    <definedName name="WQR" localSheetId="3">BlankMacro1</definedName>
    <definedName name="WQR">BlankMacro1</definedName>
    <definedName name="WQRE" localSheetId="3">BlankMacro1</definedName>
    <definedName name="WQRE">BlankMacro1</definedName>
    <definedName name="WQW" localSheetId="3">BlankMacro1</definedName>
    <definedName name="WQW">BlankMacro1</definedName>
    <definedName name="WRE" localSheetId="3">BlankMacro1</definedName>
    <definedName name="WRE">BlankMacro1</definedName>
    <definedName name="WW" localSheetId="3">#REF!</definedName>
    <definedName name="WW">#REF!</definedName>
    <definedName name="www" localSheetId="3">'[19]골막이(야매)'!$A$1</definedName>
    <definedName name="www">'[20]골막이(야매)'!$A$1</definedName>
    <definedName name="x" localSheetId="3">BlankMacro1</definedName>
    <definedName name="x">BlankMacro1</definedName>
    <definedName name="xc" localSheetId="3">BlankMacro1</definedName>
    <definedName name="xc">BlankMacro1</definedName>
    <definedName name="XCDF" localSheetId="3">BlankMacro1</definedName>
    <definedName name="XCDF">BlankMacro1</definedName>
    <definedName name="xd" localSheetId="3">BlankMacro1</definedName>
    <definedName name="xd">BlankMacro1</definedName>
    <definedName name="xdd" localSheetId="3">BlankMacro1</definedName>
    <definedName name="xdd">BlankMacro1</definedName>
    <definedName name="xddd" localSheetId="3">BlankMacro1</definedName>
    <definedName name="xddd">BlankMacro1</definedName>
    <definedName name="XDDDDW" localSheetId="3">BlankMacro1</definedName>
    <definedName name="XDDDDW">BlankMacro1</definedName>
    <definedName name="XDDFE" localSheetId="3">BlankMacro1</definedName>
    <definedName name="XDDFE">BlankMacro1</definedName>
    <definedName name="XDV" localSheetId="3">BlankMacro1</definedName>
    <definedName name="XDV">BlankMacro1</definedName>
    <definedName name="XG" localSheetId="3">BlankMacro1</definedName>
    <definedName name="XG">BlankMacro1</definedName>
    <definedName name="xs" localSheetId="3">BlankMacro1</definedName>
    <definedName name="xs">BlankMacro1</definedName>
    <definedName name="xsa" localSheetId="3">BlankMacro1</definedName>
    <definedName name="xsa">BlankMacro1</definedName>
    <definedName name="xv" localSheetId="3">BlankMacro1</definedName>
    <definedName name="xv">BlankMacro1</definedName>
    <definedName name="xvb" localSheetId="3">BlankMacro1</definedName>
    <definedName name="xvb">BlankMacro1</definedName>
    <definedName name="xxx" localSheetId="3">#REF!</definedName>
    <definedName name="xxx">#REF!</definedName>
    <definedName name="xz" localSheetId="3">BlankMacro1</definedName>
    <definedName name="xz">BlankMacro1</definedName>
    <definedName name="xzz" localSheetId="3">BlankMacro1</definedName>
    <definedName name="xzz">BlankMacro1</definedName>
    <definedName name="YU" localSheetId="3">BlankMacro1</definedName>
    <definedName name="YU">BlankMacro1</definedName>
    <definedName name="YYYY" localSheetId="3">#REF!</definedName>
    <definedName name="YYYY">#REF!</definedName>
    <definedName name="Z" localSheetId="3">#REF!</definedName>
    <definedName name="Z">#REF!</definedName>
    <definedName name="za" localSheetId="3">BlankMacro1</definedName>
    <definedName name="za">BlankMacro1</definedName>
    <definedName name="zb" localSheetId="3">BlankMacro1</definedName>
    <definedName name="zb">BlankMacro1</definedName>
    <definedName name="zc" localSheetId="3">BlankMacro1</definedName>
    <definedName name="zc">BlankMacro1</definedName>
    <definedName name="zsddvc" localSheetId="3">BlankMacro1</definedName>
    <definedName name="zsddvc">BlankMacro1</definedName>
    <definedName name="zx" localSheetId="3">BlankMacro1</definedName>
    <definedName name="zx">BlankMacro1</definedName>
    <definedName name="zxc" localSheetId="3">BlankMacro1</definedName>
    <definedName name="zxc">BlankMacro1</definedName>
    <definedName name="ZZZ" localSheetId="3" hidden="1">[9]날개벽수량표!#REF!</definedName>
    <definedName name="ZZZ" hidden="1">[9]날개벽수량표!#REF!</definedName>
    <definedName name="σCK__160" localSheetId="3">[6]수로단위수량!#REF!</definedName>
    <definedName name="σCK__160">[6]수로단위수량!#REF!</definedName>
    <definedName name="σCK__210" localSheetId="3">[6]수로단위수량!#REF!</definedName>
    <definedName name="σCK__210">[6]수로단위수량!#REF!</definedName>
    <definedName name="σCK__240" localSheetId="3">[6]수로단위수량!#REF!</definedName>
    <definedName name="σCK__240">[6]수로단위수량!#REF!</definedName>
    <definedName name="φ_100">[6]수로단위수량!#REF!</definedName>
    <definedName name="ㄱ">'[21]기슭막이(야면석찰쌓기)'!$A$1</definedName>
    <definedName name="ㄱ1">[22]수량산출표!$U$130</definedName>
    <definedName name="가1">#REF!</definedName>
    <definedName name="가2">#REF!</definedName>
    <definedName name="가3">#REF!</definedName>
    <definedName name="가4">#REF!</definedName>
    <definedName name="가5">#REF!</definedName>
    <definedName name="가6">#REF!</definedName>
    <definedName name="가7">#REF!</definedName>
    <definedName name="가8">#REF!</definedName>
    <definedName name="가설공사" hidden="1">#REF!</definedName>
    <definedName name="가총괄표">#REF!</definedName>
    <definedName name="간접노무비">#REF!</definedName>
    <definedName name="간접노무비요율">#REF!</definedName>
    <definedName name="간접노무비요율_변경">#REF!</definedName>
    <definedName name="간지">#REF!</definedName>
    <definedName name="간지2">'[23]A-4'!#REF!</definedName>
    <definedName name="감나무">#REF!</definedName>
    <definedName name="감나무1">#REF!</definedName>
    <definedName name="강아지">'[24]7급줄떼'!#REF!</definedName>
    <definedName name="개거단위" localSheetId="3">BlankMacro1</definedName>
    <definedName name="개거단위">BlankMacro1</definedName>
    <definedName name="개나리" localSheetId="3">#REF!</definedName>
    <definedName name="개나리">#REF!</definedName>
    <definedName name="개나리1" localSheetId="3">#REF!</definedName>
    <definedName name="개나리1">#REF!</definedName>
    <definedName name="거푸집" localSheetId="3">[6]수로단위수량!#REF!</definedName>
    <definedName name="거푸집">[6]수로단위수량!#REF!</definedName>
    <definedName name="검___조___부" localSheetId="3">[25]노임단가!#REF!</definedName>
    <definedName name="검___조___부">[25]노임단가!#REF!</definedName>
    <definedName name="결__과" localSheetId="3">[6]수로단위수량!#REF!</definedName>
    <definedName name="결__과">[6]수로단위수량!#REF!</definedName>
    <definedName name="경비" localSheetId="3">#REF!</definedName>
    <definedName name="경비">#REF!</definedName>
    <definedName name="경비금액" localSheetId="3">#REF!</definedName>
    <definedName name="경비금액">#REF!</definedName>
    <definedName name="경비단가">#REF!</definedName>
    <definedName name="계">#REF!</definedName>
    <definedName name="계___령___공">[25]노임단가!#REF!</definedName>
    <definedName name="계_①___⑦">#REF!</definedName>
    <definedName name="계약공기">#REF!</definedName>
    <definedName name="고용보험료">#REF!</definedName>
    <definedName name="고용보험료요율">#REF!</definedName>
    <definedName name="고용보험료요율_변경">#REF!</definedName>
    <definedName name="골">'[26]골막이(야매)'!$A$1</definedName>
    <definedName name="골막이1">'[27]골막이(야매)'!$A$1</definedName>
    <definedName name="골막이2">'[27]골막이(야매)'!#REF!</definedName>
    <definedName name="골막이3">'[27]골막이(야매)'!#REF!</definedName>
    <definedName name="골막이4">'[27]골막이(야매)'!#REF!</definedName>
    <definedName name="공_종">[6]수로단위수량!#REF!</definedName>
    <definedName name="공기">#REF!</definedName>
    <definedName name="공사명">#REF!</definedName>
    <definedName name="공사예정11">#REF!</definedName>
    <definedName name="공종1">#REF!</definedName>
    <definedName name="공지">#REF!</definedName>
    <definedName name="관경">'[28]토사(PE)'!#REF!</definedName>
    <definedName name="관경1">'[29]토사(PE)'!#REF!</definedName>
    <definedName name="관급자재">#REF!</definedName>
    <definedName name="관두께">'[28]토사(PE)'!#REF!</definedName>
    <definedName name="관목계">#REF!</definedName>
    <definedName name="관악IC교">[30]TOTAL_BOQ!#REF!</definedName>
    <definedName name="관토피">'[28]토사(PE)'!#REF!</definedName>
    <definedName name="교목계">#REF!</definedName>
    <definedName name="교차">#REF!</definedName>
    <definedName name="교통">#REF!</definedName>
    <definedName name="구조" hidden="1">[18]날개벽수량표!#REF!</definedName>
    <definedName name="권창범">[31]암거!$BV$26</definedName>
    <definedName name="금마타리">#REF!</definedName>
    <definedName name="기___와___공">[25]노임단가!#REF!</definedName>
    <definedName name="기경수정">#REF!</definedName>
    <definedName name="기계높이">'[28]토사(PE)'!#REF!</definedName>
    <definedName name="기슬막이1">#REF!</definedName>
    <definedName name="기슭">#REF!</definedName>
    <definedName name="기슭2">#REF!</definedName>
    <definedName name="기슭3">#REF!</definedName>
    <definedName name="기슭4">#REF!</definedName>
    <definedName name="기슭막이2">#REF!</definedName>
    <definedName name="기슭막이3">#REF!</definedName>
    <definedName name="기슭막이4">#REF!</definedName>
    <definedName name="기슭막이5">#REF!</definedName>
    <definedName name="기슭막이6">#REF!</definedName>
    <definedName name="기슭야">#REF!</definedName>
    <definedName name="기슭찰">#REF!</definedName>
    <definedName name="기타경비">#REF!</definedName>
    <definedName name="기타경비요율">#REF!</definedName>
    <definedName name="기타경비요율_변경">#REF!</definedName>
    <definedName name="기흑ㄱ5">#REF!</definedName>
    <definedName name="기흙">#REF!</definedName>
    <definedName name="김정호">[10]포장공!$BU$34</definedName>
    <definedName name="깬바닥막이">'[32]골막이(야매)'!$A$1</definedName>
    <definedName name="깬잡석바닥막이">'[32]골막이(야매)'!#REF!</definedName>
    <definedName name="꽃창포">#REF!</definedName>
    <definedName name="꽃향유">#REF!</definedName>
    <definedName name="ㄴ">[25]노임단가!#REF!</definedName>
    <definedName name="ㄴㄴㄴ">#REF!</definedName>
    <definedName name="ㄴㄴㄴㄴ">#REF!</definedName>
    <definedName name="나">#REF!</definedName>
    <definedName name="나무심기">#REF!</definedName>
    <definedName name="낙거">#REF!</definedName>
    <definedName name="낙단거">#REF!</definedName>
    <definedName name="낙단콘">#REF!</definedName>
    <definedName name="낙중">#REF!</definedName>
    <definedName name="낙중거">#REF!</definedName>
    <definedName name="낙중콘">#REF!</definedName>
    <definedName name="낙차">#REF!</definedName>
    <definedName name="낙차보설치위치">#REF!</definedName>
    <definedName name="낙초">#REF!</definedName>
    <definedName name="낙총거">#REF!</definedName>
    <definedName name="낙총콘">#REF!</definedName>
    <definedName name="낮은바닥막이2">'[33]5흙막이'!$A$138</definedName>
    <definedName name="내공H">#REF!</definedName>
    <definedName name="내공V">#REF!</definedName>
    <definedName name="내공넓이">#REF!</definedName>
    <definedName name="내공높이">#REF!</definedName>
    <definedName name="내벽">#REF!</definedName>
    <definedName name="내역서">#REF!</definedName>
    <definedName name="내역서1">#REF!</definedName>
    <definedName name="노무비금액">#REF!</definedName>
    <definedName name="노무비단가">#REF!</definedName>
    <definedName name="눈주목">#REF!</definedName>
    <definedName name="느티나무">#REF!</definedName>
    <definedName name="ㄷ">[13]배수공!$CS$18</definedName>
    <definedName name="ㄷ3">#REF!</definedName>
    <definedName name="ㄷㄷ">'[34]7급줄떼'!#REF!</definedName>
    <definedName name="ㄷㄷㄷㄷㄷ">#REF!</definedName>
    <definedName name="ㄷㄹ">#REF!</definedName>
    <definedName name="ㄷㄹㄹ">#REF!</definedName>
    <definedName name="ㄷㄻ">#REF!</definedName>
    <definedName name="ㄷㅈㄷ">#REF!</definedName>
    <definedName name="ㄷㅌ">#REF!</definedName>
    <definedName name="단가적용비교표2">'[35]A-4'!#REF!</definedName>
    <definedName name="단위수량">#REF!</definedName>
    <definedName name="대">#REF!</definedName>
    <definedName name="대___장___공">[25]노임단가!#REF!</definedName>
    <definedName name="대2">#REF!</definedName>
    <definedName name="대3">#REF!</definedName>
    <definedName name="대4">#REF!</definedName>
    <definedName name="대5">#REF!</definedName>
    <definedName name="대6">#REF!</definedName>
    <definedName name="대나무">#REF!</definedName>
    <definedName name="대석1">#REF!</definedName>
    <definedName name="대석2">#REF!</definedName>
    <definedName name="대석3">#REF!</definedName>
    <definedName name="대석4">#REF!</definedName>
    <definedName name="대석5">#REF!</definedName>
    <definedName name="대석6">#REF!</definedName>
    <definedName name="더다">'[16]#REF'!$K$84</definedName>
    <definedName name="더더더">'[16]#REF'!$K$84</definedName>
    <definedName name="더사">#REF!</definedName>
    <definedName name="도">#REF!</definedName>
    <definedName name="도급가">#REF!</definedName>
    <definedName name="도면">#REF!</definedName>
    <definedName name="도목수">[25]노임단가!#REF!</definedName>
    <definedName name="돋움체">#REF!</definedName>
    <definedName name="돌">'[26]골막이(야매)'!#REF!</definedName>
    <definedName name="돌18">'[33]5흙막이'!$A$1</definedName>
    <definedName name="돌22">'[33]5흙막이'!$A$138</definedName>
    <definedName name="돌40">'[33]5흙막이'!$A$36</definedName>
    <definedName name="돌골">'[26]골막이(야매)'!#REF!</definedName>
    <definedName name="돌골깬">#REF!</definedName>
    <definedName name="돌골야">#REF!</definedName>
    <definedName name="돌기슭막이깬">#REF!</definedName>
    <definedName name="돌단풍">#REF!</definedName>
    <definedName name="돌보">#REF!</definedName>
    <definedName name="돌수로">#REF!</definedName>
    <definedName name="돌수로내기">#REF!</definedName>
    <definedName name="돌찰쌓기바닥파기">#REF!</definedName>
    <definedName name="두께">'[28]토사(PE)'!#REF!</definedName>
    <definedName name="땅속흙깬">#REF!</definedName>
    <definedName name="땅속흙막이1">#REF!</definedName>
    <definedName name="땅속흙막이2">#REF!</definedName>
    <definedName name="땅속흙막이3">#REF!</definedName>
    <definedName name="땅속흙야">#REF!</definedName>
    <definedName name="떼">#REF!</definedName>
    <definedName name="떼1">#REF!</definedName>
    <definedName name="떼붙이기">#REF!</definedName>
    <definedName name="떼수로">#REF!</definedName>
    <definedName name="떼수로내기">#REF!</definedName>
    <definedName name="떼흙">'[36]5흙막이'!$A$1</definedName>
    <definedName name="떼흙막이">#REF!</definedName>
    <definedName name="떼흙막이신규">'[37]5흙막이'!$A$1</definedName>
    <definedName name="ㄹㄹㄹ" hidden="1">#REF!</definedName>
    <definedName name="ㄹㄹㄹㄹ">#REF!</definedName>
    <definedName name="라멘1">'[38]돌 적용인자표'!라멘1</definedName>
    <definedName name="라멘123">'[38]돌 적용인자표'!라멘123</definedName>
    <definedName name="램프A">[30]TOTAL_BOQ!#REF!</definedName>
    <definedName name="램프B">[30]TOTAL_BOQ!#REF!</definedName>
    <definedName name="램프D">[30]TOTAL_BOQ!#REF!</definedName>
    <definedName name="램픙">[30]TOTAL_BOQ!#REF!</definedName>
    <definedName name="롱">#REF!</definedName>
    <definedName name="루___핑___공">[25]노임단가!#REF!</definedName>
    <definedName name="리___벳___공">[25]노임단가!#REF!</definedName>
    <definedName name="ㅁ">[13]포장공!$BU$34</definedName>
    <definedName name="ㅁ1">#REF!</definedName>
    <definedName name="ㅁ147">[39]일위대가!#REF!</definedName>
    <definedName name="ㅁㄱ">#REF!</definedName>
    <definedName name="ㅁㅁ">[22]댐구조도!$BT$11</definedName>
    <definedName name="ㅁㅁㅁㅁㅁ">#REF!</definedName>
    <definedName name="ㅁㅇㄹㄹ">#REF!</definedName>
    <definedName name="ㅁㅋ401">#REF!</definedName>
    <definedName name="ㅁㅌ280">#REF!</definedName>
    <definedName name="마부_우마차포함">[25]노임단가!#REF!</definedName>
    <definedName name="막이">'[26]골막이(야매)'!#REF!</definedName>
    <definedName name="맥문동">#REF!</definedName>
    <definedName name="맹암거">[40]적용단위길이!$AB$1:$AH$65536</definedName>
    <definedName name="맹암거형태">[40]피벗테이블데이터분석!#REF!</definedName>
    <definedName name="먼대">'[5]A-4'!#REF!</definedName>
    <definedName name="메1">'[41]교대(A1)'!#REF!</definedName>
    <definedName name="메60">#REF!</definedName>
    <definedName name="면벽높이">#REF!</definedName>
    <definedName name="면벽두께">#REF!</definedName>
    <definedName name="면적산출">#REF!</definedName>
    <definedName name="명칭">[42]내역!#REF!</definedName>
    <definedName name="모">#REF!</definedName>
    <definedName name="모과나무">#REF!</definedName>
    <definedName name="모래">'[28]토사(PE)'!#REF!</definedName>
    <definedName name="모래__분사공">[25]노임단가!#REF!</definedName>
    <definedName name="모래15덤프">#REF!</definedName>
    <definedName name="목백합">#REF!</definedName>
    <definedName name="무궁화">#REF!</definedName>
    <definedName name="무깨">[10]토공!#REF!</definedName>
    <definedName name="뮤18">#REF!</definedName>
    <definedName name="ㅂ">#REF!</definedName>
    <definedName name="ㅂㅂ">[43]배수공!$DJ$35</definedName>
    <definedName name="ㅂㅈ">[22]수량산출표!$U$130</definedName>
    <definedName name="ㅂㅈ1">[22]댐구조도!$BT$11</definedName>
    <definedName name="ㅂㅈ12">[22]댐구조도!$BT$11</definedName>
    <definedName name="바">#REF!</definedName>
    <definedName name="바117">'[33]5흙막이'!$A$36</definedName>
    <definedName name="바닥">'[28]토사(PE)'!#REF!</definedName>
    <definedName name="바닥막이">'[32]골막이(야매)'!#REF!</definedName>
    <definedName name="바닥파기">#REF!</definedName>
    <definedName name="바이브레타공">[25]노임단가!#REF!</definedName>
    <definedName name="바자얼기">#REF!</definedName>
    <definedName name="박">#REF!</definedName>
    <definedName name="박광호">#REF!</definedName>
    <definedName name="박사">#REF!</definedName>
    <definedName name="박태기">#REF!</definedName>
    <definedName name="반옹벽1">#REF!</definedName>
    <definedName name="배강거몰">[40]특수기호강도거푸집!$S$2:$V$7</definedName>
    <definedName name="배롱나무">#REF!</definedName>
    <definedName name="배수" hidden="1">[44]날개벽수량표!#REF!</definedName>
    <definedName name="배수관단위">#REF!</definedName>
    <definedName name="배수단위">#REF!</definedName>
    <definedName name="번호">#REF!</definedName>
    <definedName name="벤">#REF!</definedName>
    <definedName name="벤치포륨">#REF!</definedName>
    <definedName name="벤치플륨">#REF!</definedName>
    <definedName name="벨트컨베이어작업공">[25]노임단가!#REF!</definedName>
    <definedName name="보1">#REF!</definedName>
    <definedName name="보막이">'[45]골막이(야매)'!$A$1</definedName>
    <definedName name="보막이1">#REF!</definedName>
    <definedName name="보막이2">#REF!</definedName>
    <definedName name="보막이3">#REF!</definedName>
    <definedName name="보막이4">#REF!</definedName>
    <definedName name="보막이5">#REF!</definedName>
    <definedName name="보막이찰쌓기">#REF!</definedName>
    <definedName name="복구">#REF!</definedName>
    <definedName name="부가가치세">#REF!</definedName>
    <definedName name="부가가치세요율">#REF!</definedName>
    <definedName name="부가가치세요율_변경">#REF!</definedName>
    <definedName name="부대공사" hidden="1">#REF!</definedName>
    <definedName name="브라켓길이1">#REF!</definedName>
    <definedName name="브라켓길이2">#REF!</definedName>
    <definedName name="브라켓높이1">#REF!</definedName>
    <definedName name="브라켓높이2">#REF!</definedName>
    <definedName name="브라켓폭">#REF!</definedName>
    <definedName name="블록H">#REF!</definedName>
    <definedName name="블록V">#REF!</definedName>
    <definedName name="비목1">#REF!</definedName>
    <definedName name="비목2">#REF!</definedName>
    <definedName name="비목3">#REF!</definedName>
    <definedName name="비목4">#REF!</definedName>
    <definedName name="비비추">#REF!</definedName>
    <definedName name="비탈다듬기1">#REF!</definedName>
    <definedName name="비탈다듬기2">#REF!</definedName>
    <definedName name="ㅅ">#REF!</definedName>
    <definedName name="ㅅ석축공">#REF!</definedName>
    <definedName name="사">#REF!</definedName>
    <definedName name="사공_배포함">[25]노임단가!#REF!</definedName>
    <definedName name="사방댐">#REF!</definedName>
    <definedName name="사방댐표지석">#REF!</definedName>
    <definedName name="삭1">#REF!</definedName>
    <definedName name="삭10">#REF!</definedName>
    <definedName name="삭11">#REF!</definedName>
    <definedName name="삭12">#REF!</definedName>
    <definedName name="삭13">#REF!</definedName>
    <definedName name="삭14">#REF!</definedName>
    <definedName name="삭15">#REF!</definedName>
    <definedName name="삭2">#REF!</definedName>
    <definedName name="삭3">#REF!</definedName>
    <definedName name="삭4">#REF!</definedName>
    <definedName name="삭5">#REF!</definedName>
    <definedName name="삭6">#REF!</definedName>
    <definedName name="삭7">#REF!</definedName>
    <definedName name="삭8">#REF!</definedName>
    <definedName name="삭9">#REF!</definedName>
    <definedName name="삭제">#REF!</definedName>
    <definedName name="산___출___근___거">[6]수로단위수량!#REF!</definedName>
    <definedName name="산돌깬">#REF!</definedName>
    <definedName name="산돌야">#REF!</definedName>
    <definedName name="산돌야찰">#REF!</definedName>
    <definedName name="산마루측구" localSheetId="3">BlankMacro1</definedName>
    <definedName name="산마루측구">BlankMacro1</definedName>
    <definedName name="산바" localSheetId="3">#REF!</definedName>
    <definedName name="산바">#REF!</definedName>
    <definedName name="산비탈돌샇기1" localSheetId="3">#REF!</definedName>
    <definedName name="산비탈돌샇기1">#REF!</definedName>
    <definedName name="산비탈돌쌓기" localSheetId="3">#REF!</definedName>
    <definedName name="산비탈돌쌓기">#REF!</definedName>
    <definedName name="산비탈돌쌓기2">#REF!</definedName>
    <definedName name="산비탈돌쌓기3">#REF!</definedName>
    <definedName name="산비탈돌쌓기4">#REF!</definedName>
    <definedName name="산재보험료">#REF!</definedName>
    <definedName name="산재보험료요율">#REF!</definedName>
    <definedName name="산재보험료요율_변경">#REF!</definedName>
    <definedName name="산지흙">'[37]5흙막이'!$A$138</definedName>
    <definedName name="산철쭉">#REF!</definedName>
    <definedName name="상부">'[28]토사(PE)'!#REF!</definedName>
    <definedName name="상부슬라브">#REF!</definedName>
    <definedName name="새">#N/A</definedName>
    <definedName name="새심기">#REF!</definedName>
    <definedName name="새조공">#REF!</definedName>
    <definedName name="석">[14]흄관기초!#REF!</definedName>
    <definedName name="석축">#REF!</definedName>
    <definedName name="석축공수량산출">#REF!</definedName>
    <definedName name="선___반___공">[25]노임단가!#REF!</definedName>
    <definedName name="설계단면력요약.SAP90Work">'[38]돌 적용인자표'!설계단면력요약.SAP90Work</definedName>
    <definedName name="설비기초일위">#REF!</definedName>
    <definedName name="설치">[6]수로단위수량!#REF!</definedName>
    <definedName name="성토">#REF!</definedName>
    <definedName name="셧터공">[25]노임단가!#REF!</definedName>
    <definedName name="소계">#REF!</definedName>
    <definedName name="소나무">#REF!</definedName>
    <definedName name="속">#REF!</definedName>
    <definedName name="속도랑내기">#REF!</definedName>
    <definedName name="속도자">#REF!</definedName>
    <definedName name="속도조">#REF!</definedName>
    <definedName name="수">#REF!</definedName>
    <definedName name="수____종">#REF!</definedName>
    <definedName name="수경단가">#REF!</definedName>
    <definedName name="수경단가1">#REF!</definedName>
    <definedName name="수경일위">#REF!</definedName>
    <definedName name="수량">#REF!</definedName>
    <definedName name="수량집계">#REF!</definedName>
    <definedName name="수목보호대">'[16]#REF'!$K$84</definedName>
    <definedName name="수수꽃다리">#REF!</definedName>
    <definedName name="수작업__반장">[25]노임단가!#REF!</definedName>
    <definedName name="슬레이트__공">[25]노임단가!#REF!</definedName>
    <definedName name="시">#REF!</definedName>
    <definedName name="시_험_사_4급">[25]노임단가!#REF!</definedName>
    <definedName name="시멘트운반리프트">'[46]7급줄떼'!#REF!</definedName>
    <definedName name="시설물수량">#REF!</definedName>
    <definedName name="시험__보조수">[25]노임단가!#REF!</definedName>
    <definedName name="식재수량">#REF!</definedName>
    <definedName name="식재수량표">#REF!</definedName>
    <definedName name="신종면">[40]종배수관면벽신!$A$34:$J$40</definedName>
    <definedName name="신종배수">'[40]종배수관(신)'!$A$27:$L$33</definedName>
    <definedName name="신축이음각도">#REF!</definedName>
    <definedName name="신축이음갯수">#REF!</definedName>
    <definedName name="실행공기">#REF!</definedName>
    <definedName name="씨뿌리기">#REF!</definedName>
    <definedName name="ㅇ">[25]노임단가!#REF!</definedName>
    <definedName name="ㅇ48">#REF!</definedName>
    <definedName name="ㅇㄷ1">[22]세월교산출기초!$J$11</definedName>
    <definedName name="ㅇㄹㅇㄹㄹㄹ">'[47]골막이(야매)'!#REF!</definedName>
    <definedName name="ㅇㅇㄹ">'[47]골막이(야매)'!#REF!</definedName>
    <definedName name="ㅇㅎㅎㄷㄳㄷㄱ">'[38]돌 적용인자표'!ㅇㅎㅎㄷㄳㄷㄱ</definedName>
    <definedName name="아스타일__공">[25]노임단가!#REF!</definedName>
    <definedName name="안">[30]TOTAL_BOQ!#REF!</definedName>
    <definedName name="안전관리기사1급">[25]노임단가!#REF!</definedName>
    <definedName name="안전관리기사2급">[25]노임단가!#REF!</definedName>
    <definedName name="안전관리비">#REF!</definedName>
    <definedName name="안전관리비요율">#REF!</definedName>
    <definedName name="안전관리비요율_변경">#REF!</definedName>
    <definedName name="암거날개벽" hidden="1">[48]덕전리!#REF!</definedName>
    <definedName name="암총뒷">[17]암거!$BV$26</definedName>
    <definedName name="암총철13">[17]암거!$CI$26</definedName>
    <definedName name="암총철16">[17]암거!$CJ$26</definedName>
    <definedName name="암총철19">[17]암거!$CK$26</definedName>
    <definedName name="암총철22">[17]암거!$CL$26</definedName>
    <definedName name="암총철25">[17]암거!$CM$26</definedName>
    <definedName name="암총콘135">[17]암거!$AZ$26</definedName>
    <definedName name="암총콘210">[17]암거!$AY$26</definedName>
    <definedName name="야근">#REF!</definedName>
    <definedName name="양___생___공">[25]노임단가!#REF!</definedName>
    <definedName name="연">#REF!</definedName>
    <definedName name="연___돌___공">[25]노임단가!#REF!</definedName>
    <definedName name="연장">#REF!</definedName>
    <definedName name="영_림__기_사">[25]노임단가!#REF!</definedName>
    <definedName name="영산홍">#REF!</definedName>
    <definedName name="영주">#REF!</definedName>
    <definedName name="예" localSheetId="3">BlankMacro1</definedName>
    <definedName name="예">BlankMacro1</definedName>
    <definedName name="오늘" localSheetId="3">#REF!</definedName>
    <definedName name="오늘">#REF!</definedName>
    <definedName name="온___돌___공" localSheetId="3">[25]노임단가!#REF!</definedName>
    <definedName name="온___돌___공">[25]노임단가!#REF!</definedName>
    <definedName name="옹벽공" localSheetId="3">[30]TOTAL_BOQ!#REF!</definedName>
    <definedName name="옹벽공">[30]TOTAL_BOQ!#REF!</definedName>
    <definedName name="옹벽단위" hidden="1">[49]날개벽수량표!#REF!</definedName>
    <definedName name="왕벚나무">#REF!</definedName>
    <definedName name="왜성도라지">#REF!</definedName>
    <definedName name="외벽">#REF!</definedName>
    <definedName name="우___물___공">[25]노임단가!#REF!</definedName>
    <definedName name="우J">[17]포장공!#REF!</definedName>
    <definedName name="우성">[17]포장공!#REF!</definedName>
    <definedName name="우일">[17]포장공!#REF!</definedName>
    <definedName name="우절">[17]포장공!#REF!</definedName>
    <definedName name="운반비">#REF!</definedName>
    <definedName name="원">'[50]1'!$A$1:$O$51</definedName>
    <definedName name="원1234">#REF!</definedName>
    <definedName name="원돌11">#REF!</definedName>
    <definedName name="원돌흙1">#REF!</definedName>
    <definedName name="원수">#REF!</definedName>
    <definedName name="원형">#REF!</definedName>
    <definedName name="원형3">#REF!</definedName>
    <definedName name="원형돌망태">#REF!</definedName>
    <definedName name="원형돌망태골막이">#REF!</definedName>
    <definedName name="은행나무">#REF!</definedName>
    <definedName name="이">#REF!</definedName>
    <definedName name="이미">'[47]골막이(야매)'!$A$1</definedName>
    <definedName name="이식단가">#REF!</definedName>
    <definedName name="이식단가1">#REF!</definedName>
    <definedName name="이식일위">#REF!</definedName>
    <definedName name="이윤" localSheetId="3">#REF!</definedName>
    <definedName name="이윤">#REF!</definedName>
    <definedName name="이윤요율" localSheetId="3">#REF!</definedName>
    <definedName name="이윤요율">#REF!</definedName>
    <definedName name="이윤요율_변경" localSheetId="3">#REF!</definedName>
    <definedName name="이윤요율_변경">#REF!</definedName>
    <definedName name="이자율">0.125</definedName>
    <definedName name="이ㅓㅏ" localSheetId="3">BlankMacro1</definedName>
    <definedName name="이ㅓㅏ">BlankMacro1</definedName>
    <definedName name="인동덩쿨">#REF!</definedName>
    <definedName name="일람">#REF!</definedName>
    <definedName name="일람이지">#REF!</definedName>
    <definedName name="일반관리비">#REF!</definedName>
    <definedName name="일반관리비요율">#REF!</definedName>
    <definedName name="일반관리비요율_변경">#REF!</definedName>
    <definedName name="일위2">#REF!</definedName>
    <definedName name="일위대가표">#REF!</definedName>
    <definedName name="ㅈ">#REF!</definedName>
    <definedName name="ㅈㅈㄷㅈㅂㄷ">'[38]돌 적용인자표'!ㅈㅈㄷㅈㅂㄷ</definedName>
    <definedName name="ㅈㅈㅈ">#REF!</definedName>
    <definedName name="자귀나무">#REF!</definedName>
    <definedName name="잔디_평떼">#REF!</definedName>
    <definedName name="잠___함___공">[25]노임단가!#REF!</definedName>
    <definedName name="잡공사">#REF!</definedName>
    <definedName name="잣나무">#REF!</definedName>
    <definedName name="장산교">#REF!</definedName>
    <definedName name="재료비">#REF!</definedName>
    <definedName name="재료비금액">#REF!</definedName>
    <definedName name="재료비단가">#REF!</definedName>
    <definedName name="재료집계">#REF!</definedName>
    <definedName name="저판두께">'[51]#REF'!$AJ$30</definedName>
    <definedName name="전202">[52]편입토지조서!$AB$62</definedName>
    <definedName name="전66">[52]편입토지조서!$AB$65</definedName>
    <definedName name="전석11">#REF!</definedName>
    <definedName name="전석5">#REF!</definedName>
    <definedName name="전석9">#REF!</definedName>
    <definedName name="전석쌓기">#REF!</definedName>
    <definedName name="전석쌓기1">#REF!</definedName>
    <definedName name="전석쌓기2">#REF!</definedName>
    <definedName name="전석찰쌓기">#REF!</definedName>
    <definedName name="전석찰쌓기기슭막이">#REF!</definedName>
    <definedName name="접속슬라브길이1">#REF!</definedName>
    <definedName name="접속슬라브길이2">#REF!</definedName>
    <definedName name="접속슬라브폭1">#REF!</definedName>
    <definedName name="접속슬라브폭2">#REF!</definedName>
    <definedName name="접속슬라브폭3">#REF!</definedName>
    <definedName name="접속슬라브폭4">#REF!</definedName>
    <definedName name="접속저판길이1">#REF!</definedName>
    <definedName name="접속저판길이2">#REF!</definedName>
    <definedName name="접속저판폭1">#REF!</definedName>
    <definedName name="접속저판폭2">#REF!</definedName>
    <definedName name="접속저판폭3">#REF!</definedName>
    <definedName name="접속저판폭4">#REF!</definedName>
    <definedName name="정___비___공">[25]노임단가!#REF!</definedName>
    <definedName name="정체인간격">[40]자료입력!$C$21</definedName>
    <definedName name="제___재___공">[25]노임단가!#REF!</definedName>
    <definedName name="조">#REF!</definedName>
    <definedName name="조달자재">#REF!</definedName>
    <definedName name="조부">#REF!</definedName>
    <definedName name="종" localSheetId="3">BlankMacro1</definedName>
    <definedName name="종">BlankMacro1</definedName>
    <definedName name="종구분">[40]자료입력!$A$16</definedName>
    <definedName name="종면벽">[53]종배수관면벽구!#REF!</definedName>
    <definedName name="종배수">#REF!</definedName>
    <definedName name="종배수날개벽단위수량" localSheetId="3">BlankMacro1</definedName>
    <definedName name="종배수날개벽단위수량">BlankMacro1</definedName>
    <definedName name="좌일">[10]포장공!$AR$54</definedName>
    <definedName name="주목">#REF!</definedName>
    <definedName name="주차장토공">#REF!</definedName>
    <definedName name="줄">#REF!</definedName>
    <definedName name="줄떼5">#REF!</definedName>
    <definedName name="줄떼5객">#REF!</definedName>
    <definedName name="줄떼6">#REF!</definedName>
    <definedName name="줄떼7급">#REF!</definedName>
    <definedName name="줄떼공1">'[54]7급줄떼'!#REF!</definedName>
    <definedName name="줄떼공2">#REF!</definedName>
    <definedName name="줄사철">#REF!</definedName>
    <definedName name="중간">'[28]토사(PE)'!#REF!</definedName>
    <definedName name="중떼공3">'[54]7급줄떼'!#REF!</definedName>
    <definedName name="직접노무비">#REF!</definedName>
    <definedName name="집수정" hidden="1">#REF!</definedName>
    <definedName name="집수정1" hidden="1">#REF!</definedName>
    <definedName name="집수정토공" hidden="1">[55]날개벽수량표!#REF!</definedName>
    <definedName name="ㅊㅇ1">[22]수량산출표!$U$130</definedName>
    <definedName name="ㅊㅇ122">#REF!</definedName>
    <definedName name="ㅊㅈㄹ">#REF!</definedName>
    <definedName name="ㅊㅊ">#REF!</definedName>
    <definedName name="차수벽높이">#REF!</definedName>
    <definedName name="차수벽두께">#REF!</definedName>
    <definedName name="찰쌓기깬잡석">#REF!</definedName>
    <definedName name="철근항복응력">'[51]#REF'!$G$144</definedName>
    <definedName name="철도__궤도공">[25]노임단가!#REF!</definedName>
    <definedName name="청단풍">#REF!</definedName>
    <definedName name="총계">#REF!</definedName>
    <definedName name="총괄횡배수현황" localSheetId="3">BlankMacro1</definedName>
    <definedName name="총괄횡배수현황">BlankMacro1</definedName>
    <definedName name="총괄횡배수현황1" localSheetId="3">BlankMacro1</definedName>
    <definedName name="총괄횡배수현황1">BlankMacro1</definedName>
    <definedName name="총기">[17]포장공!$AY$18</definedName>
    <definedName name="총노">[17]포장공!$AT$38</definedName>
    <definedName name="총높이">'[28]토사(PE)'!#REF!</definedName>
    <definedName name="총동">[17]포장공!$AT$33</definedName>
    <definedName name="총면적">[52]편입토지조서!$AB$72</definedName>
    <definedName name="총보">[17]포장공!$AT$28</definedName>
    <definedName name="총원가">#REF!</definedName>
    <definedName name="총이윤">#REF!</definedName>
    <definedName name="총택">[17]포장공!$AY$13</definedName>
    <definedName name="총폭">#REF!</definedName>
    <definedName name="총표">[17]포장공!$AY$8</definedName>
    <definedName name="총프">[17]포장공!$AY$23</definedName>
    <definedName name="총프모">[17]포장공!$AV$43</definedName>
    <definedName name="취소" localSheetId="3">BlankMacro1</definedName>
    <definedName name="취소">BlankMacro1</definedName>
    <definedName name="측점별배수관수량산출">[56]부대단위수량!$A$2</definedName>
    <definedName name="ㅋㅌ1">#REF!</definedName>
    <definedName name="콘기슭">#REF!</definedName>
    <definedName name="콘바닥">#REF!</definedName>
    <definedName name="콘바닥막이">#N/A</definedName>
    <definedName name="콘사방댐">#REF!</definedName>
    <definedName name="콘크">[57]바닥막이1.5!$AD$281</definedName>
    <definedName name="콘크낮바">#REF!</definedName>
    <definedName name="콘크리트">[6]수로단위수량!#REF!</definedName>
    <definedName name="콘크리트1" hidden="1">#REF!</definedName>
    <definedName name="콘크리트2" hidden="1">#REF!</definedName>
    <definedName name="콘크리트공_광의">[25]노임단가!#REF!</definedName>
    <definedName name="콘크리트공칭강도">'[51]#REF'!$G$132</definedName>
    <definedName name="콘크보">#REF!</definedName>
    <definedName name="ㅌ" localSheetId="3">BlankMacro1</definedName>
    <definedName name="ㅌ">BlankMacro1</definedName>
    <definedName name="타" localSheetId="3">#REF!</definedName>
    <definedName name="타">#REF!</definedName>
    <definedName name="템플리트모듈1" localSheetId="3">BlankMacro1</definedName>
    <definedName name="템플리트모듈1">BlankMacro1</definedName>
    <definedName name="템플리트모듈2" localSheetId="3">BlankMacro1</definedName>
    <definedName name="템플리트모듈2">BlankMacro1</definedName>
    <definedName name="템플리트모듈3" localSheetId="3">BlankMacro1</definedName>
    <definedName name="템플리트모듈3">BlankMacro1</definedName>
    <definedName name="템플리트모듈4" localSheetId="3">BlankMacro1</definedName>
    <definedName name="템플리트모듈4">BlankMacro1</definedName>
    <definedName name="템플리트모듈5" localSheetId="3">BlankMacro1</definedName>
    <definedName name="템플리트모듈5">BlankMacro1</definedName>
    <definedName name="템플리트모듈6" localSheetId="3">BlankMacro1</definedName>
    <definedName name="템플리트모듈6">BlankMacro1</definedName>
    <definedName name="토공" localSheetId="3">#REF!</definedName>
    <definedName name="토공">#REF!</definedName>
    <definedName name="토공10" localSheetId="3">#REF!</definedName>
    <definedName name="토공10">#REF!</definedName>
    <definedName name="토공2">'[58]1'!$A$1:$O$51</definedName>
    <definedName name="토공9">#REF!</definedName>
    <definedName name="토공량">[25]노임단가!#REF!</definedName>
    <definedName name="토공집계">#REF!</definedName>
    <definedName name="토적">#REF!</definedName>
    <definedName name="토적표" hidden="1">#REF!</definedName>
    <definedName name="토적표1" hidden="1">#REF!</definedName>
    <definedName name="통">#REF!</definedName>
    <definedName name="통나무기슭">#REF!</definedName>
    <definedName name="통나무땅속흙">#REF!</definedName>
    <definedName name="통나무조공">'[59]폐목얽기(5열)'!$A$1</definedName>
    <definedName name="통흙">#REF!</definedName>
    <definedName name="파일길이">#REF!</definedName>
    <definedName name="파일종갯수">#REF!</definedName>
    <definedName name="파일횡갯수">#REF!</definedName>
    <definedName name="팽창">#REF!</definedName>
    <definedName name="편입토지조서">#REF!</definedName>
    <definedName name="평뗴붙이기">#REF!</definedName>
    <definedName name="평의자">#REF!</definedName>
    <definedName name="포">#REF!</definedName>
    <definedName name="포장">#REF!</definedName>
    <definedName name="포장단위수량">#REF!</definedName>
    <definedName name="포장장장">[10]포장공!$AR$111</definedName>
    <definedName name="포장조서">#REF!</definedName>
    <definedName name="포장집계">#REF!</definedName>
    <definedName name="표지1">'[60]A-4'!#REF!</definedName>
    <definedName name="표층t">[61]접속도로!#REF!</definedName>
    <definedName name="ㅎ" localSheetId="3">BlankMacro1</definedName>
    <definedName name="ㅎ">BlankMacro1</definedName>
    <definedName name="ㅎ4">[22]세월교산출기초!$J$11</definedName>
    <definedName name="ㅎㄹㅇ">'[38]돌 적용인자표'!ㅎㄹㅇ</definedName>
    <definedName name="ㅎㅎ">#REF!</definedName>
    <definedName name="ㅎㅎㅎㅎ">#REF!</definedName>
    <definedName name="하부슬라브">#REF!</definedName>
    <definedName name="하하" hidden="1">[44]날개벽수량표!#REF!</definedName>
    <definedName name="한" localSheetId="3">BlankMacro1</definedName>
    <definedName name="한">BlankMacro1</definedName>
    <definedName name="한라구절초" localSheetId="3">#REF!</definedName>
    <definedName name="한라구절초">#REF!</definedName>
    <definedName name="합계" localSheetId="3">#REF!</definedName>
    <definedName name="합계">#REF!</definedName>
    <definedName name="합기" localSheetId="3">[17]포장공!#REF!</definedName>
    <definedName name="합기">[17]포장공!#REF!</definedName>
    <definedName name="합노" localSheetId="3">[17]포장공!#REF!</definedName>
    <definedName name="합노">[17]포장공!#REF!</definedName>
    <definedName name="합동" localSheetId="3">[17]포장공!#REF!</definedName>
    <definedName name="합동">[17]포장공!#REF!</definedName>
    <definedName name="합보" localSheetId="3">[17]포장공!#REF!</definedName>
    <definedName name="합보">[17]포장공!#REF!</definedName>
    <definedName name="합택">[17]포장공!#REF!</definedName>
    <definedName name="합판3회">[6]수로단위수량!#REF!</definedName>
    <definedName name="합판4회">[6]수로단위수량!#REF!</definedName>
    <definedName name="합표">[17]포장공!#REF!</definedName>
    <definedName name="합프">[17]포장공!#REF!</definedName>
    <definedName name="해" localSheetId="3">BlankMacro1</definedName>
    <definedName name="해">BlankMacro1</definedName>
    <definedName name="해당화" localSheetId="3">#REF!</definedName>
    <definedName name="해당화">#REF!</definedName>
    <definedName name="해룡" localSheetId="3">BlankMacro1</definedName>
    <definedName name="해룡">BlankMacro1</definedName>
    <definedName name="헌치H" localSheetId="3">#REF!</definedName>
    <definedName name="헌치H">#REF!</definedName>
    <definedName name="헌치V" localSheetId="3">#REF!</definedName>
    <definedName name="헌치V">#REF!</definedName>
    <definedName name="현___도___사" localSheetId="3">[25]노임단가!#REF!</definedName>
    <definedName name="현___도___사">[25]노임단가!#REF!</definedName>
    <definedName name="현장명" localSheetId="3">#REF!</definedName>
    <definedName name="현장명">#REF!</definedName>
    <definedName name="호지" localSheetId="3">#REF!</definedName>
    <definedName name="호지">#REF!</definedName>
    <definedName name="호지별번호">#REF!</definedName>
    <definedName name="홍단풍">#REF!</definedName>
    <definedName name="확">#REF!</definedName>
    <definedName name="확폭수량">#REF!</definedName>
    <definedName name="횡135콘">[17]배수공!$DI$35</definedName>
    <definedName name="횡180콘">[17]배수공!$DJ$35</definedName>
    <definedName name="횡공떼">[10]배수공!$CS$18</definedName>
    <definedName name="횡면단">[40]적용단위길이!$L$1:$O$65536</definedName>
    <definedName name="횡면벽2" localSheetId="3">BlankMacro1</definedName>
    <definedName name="횡면벽2">BlankMacro1</definedName>
    <definedName name="횡몰">[17]배수공!$DM$35</definedName>
    <definedName name="횡배450">[17]배수공!$DN$35</definedName>
    <definedName name="횡배600">[17]배수공!$DO$35</definedName>
    <definedName name="횡배단">[40]적용단위길이!$L$1:$V$65536</definedName>
    <definedName name="횡배단계">#REF!</definedName>
    <definedName name="횡배수관집계본선" localSheetId="3">BlankMacro1</definedName>
    <definedName name="횡배수관집계본선">BlankMacro1</definedName>
    <definedName name="횡배수단위" localSheetId="3">#REF!</definedName>
    <definedName name="횡배수단위">#REF!</definedName>
    <definedName name="횡상공토">[10]배수공!$CQ$18</definedName>
    <definedName name="횡잔">[10]배수공!$CP$18</definedName>
    <definedName name="횡철">[17]배수공!$DL$52</definedName>
    <definedName name="횡체공토">[10]배수공!$CR$18</definedName>
    <definedName name="횡현황본선" localSheetId="3">BlankMacro1</definedName>
    <definedName name="횡현황본선">BlankMacro1</definedName>
    <definedName name="횡현황부체" localSheetId="3">BlankMacro1</definedName>
    <definedName name="횡현황부체">BlankMacro1</definedName>
    <definedName name="흄">[62]흄관기초!#REF!</definedName>
    <definedName name="흄관">#REF!</definedName>
    <definedName name="흄관10">#REF!</definedName>
    <definedName name="흄관단위수량" hidden="1">[9]날개벽수량표!#REF!</definedName>
    <definedName name="흄관보호공...">#REF!</definedName>
    <definedName name="흑막이1">#REF!</definedName>
    <definedName name="흙">'[63]5흙막이'!$A$36</definedName>
    <definedName name="흙막이2">#REF!</definedName>
    <definedName name="흙막이3">#REF!</definedName>
    <definedName name="흙막이새이름">'[37]5흙막이'!$A$36</definedName>
    <definedName name="ㅐ">#REF!</definedName>
    <definedName name="ㅑ">#REF!</definedName>
    <definedName name="ㅓ102">#REF!</definedName>
    <definedName name="ㅓ39">#REF!</definedName>
    <definedName name="ㅔ">#REF!</definedName>
    <definedName name="ㅔ154">#REF!</definedName>
    <definedName name="ㅕ" localSheetId="3">BlankMacro1</definedName>
    <definedName name="ㅕ">BlankMacro1</definedName>
    <definedName name="ㅕ130" localSheetId="3">#REF!</definedName>
    <definedName name="ㅕ130">#REF!</definedName>
    <definedName name="ㅕㄷㅅ혀ㅗ혀" localSheetId="3">#REF!</definedName>
    <definedName name="ㅕㄷㅅ혀ㅗ혀">#REF!</definedName>
    <definedName name="ㅗ" localSheetId="3">#REF!</definedName>
    <definedName name="ㅗ">#REF!</definedName>
    <definedName name="ㅗㅗ">#REF!</definedName>
    <definedName name="ㅗㅗㅗㅗ">#REF!</definedName>
    <definedName name="ㅛ" localSheetId="3">BlankMacro1</definedName>
    <definedName name="ㅛ">BlankMacro1</definedName>
    <definedName name="ㅠ" localSheetId="3">BlankMacro1</definedName>
    <definedName name="ㅠ">BlankMacro1</definedName>
    <definedName name="ㅡ79">[64]일위대가!#REF!</definedName>
    <definedName name="ㅡㅡM">#REF!</definedName>
    <definedName name="ㅣ">#REF!</definedName>
    <definedName name="ㅣㅇ라ㅓㅣ" localSheetId="3">BlankMacro1</definedName>
    <definedName name="ㅣㅇ라ㅓㅣ">BlankMacro1</definedName>
    <definedName name="ㅣㅏ어ㅏ리" localSheetId="3">BlankMacro1</definedName>
    <definedName name="ㅣㅏ어ㅏ리">BlankMacro1</definedName>
  </definedNames>
  <calcPr calcId="162913"/>
</workbook>
</file>

<file path=xl/calcChain.xml><?xml version="1.0" encoding="utf-8"?>
<calcChain xmlns="http://schemas.openxmlformats.org/spreadsheetml/2006/main">
  <c r="G24" i="12" l="1"/>
  <c r="C18" i="12"/>
  <c r="O14" i="12" l="1"/>
  <c r="O12" i="12"/>
  <c r="N14" i="12"/>
  <c r="N12" i="12"/>
  <c r="C14" i="12"/>
  <c r="B14" i="12"/>
  <c r="A14" i="12"/>
  <c r="T13" i="5"/>
  <c r="O13" i="5"/>
  <c r="N15" i="12" l="1"/>
  <c r="O15" i="12"/>
  <c r="I15" i="12"/>
  <c r="M15" i="12"/>
  <c r="G12" i="5"/>
  <c r="G9" i="5"/>
  <c r="K22" i="12" l="1"/>
  <c r="D22" i="12"/>
  <c r="A22" i="12"/>
  <c r="D24" i="12"/>
  <c r="A24" i="12"/>
  <c r="G15" i="5"/>
  <c r="C22" i="12" s="1"/>
  <c r="F15" i="5"/>
  <c r="C24" i="12" s="1"/>
  <c r="G25" i="12" l="1"/>
  <c r="A16" i="12"/>
  <c r="O16" i="12" l="1"/>
  <c r="E15" i="5"/>
  <c r="C16" i="12" s="1"/>
  <c r="C8" i="5"/>
  <c r="D8" i="5" s="1"/>
  <c r="H19" i="12"/>
  <c r="M16" i="12" l="1"/>
  <c r="D15" i="5"/>
  <c r="G10" i="15"/>
  <c r="H10" i="15"/>
  <c r="G7" i="15"/>
  <c r="H7" i="15"/>
  <c r="G8" i="15"/>
  <c r="H8" i="15"/>
  <c r="G9" i="15"/>
  <c r="H9" i="15"/>
  <c r="O10" i="5"/>
  <c r="A20" i="12"/>
  <c r="K23" i="12"/>
  <c r="I23" i="12"/>
  <c r="I16" i="12" l="1"/>
  <c r="L23" i="12"/>
  <c r="G23" i="12"/>
  <c r="J23" i="12"/>
  <c r="E22" i="13" l="1"/>
  <c r="D19" i="13"/>
  <c r="D22" i="13" s="1"/>
  <c r="M15" i="5" l="1"/>
  <c r="F17" i="13" s="1"/>
  <c r="Y7" i="5"/>
  <c r="Y8" i="5"/>
  <c r="T7" i="5"/>
  <c r="T8" i="5"/>
  <c r="T14" i="5"/>
  <c r="W15" i="5" l="1"/>
  <c r="V15" i="5"/>
  <c r="U15" i="5"/>
  <c r="S15" i="5"/>
  <c r="F19" i="13" s="1"/>
  <c r="H19" i="13" s="1"/>
  <c r="T15" i="5" l="1"/>
  <c r="F22" i="13" s="1"/>
  <c r="H22" i="13" s="1"/>
  <c r="J34" i="12"/>
  <c r="J30" i="12"/>
  <c r="B10" i="12"/>
  <c r="B8" i="12"/>
  <c r="A8" i="12"/>
  <c r="B34" i="12"/>
  <c r="O14" i="5"/>
  <c r="O8" i="5"/>
  <c r="O7" i="5"/>
  <c r="O6" i="12" l="1"/>
  <c r="I8" i="8"/>
  <c r="K8" i="8" s="1"/>
  <c r="L8" i="8" s="1"/>
  <c r="I7" i="8"/>
  <c r="J3" i="8" l="1"/>
  <c r="B32" i="12" l="1"/>
  <c r="P15" i="5" l="1"/>
  <c r="J33" i="12" l="1"/>
  <c r="G33" i="12"/>
  <c r="A12" i="12"/>
  <c r="I15" i="5" l="1"/>
  <c r="C10" i="12" s="1"/>
  <c r="H15" i="5"/>
  <c r="Z8" i="6"/>
  <c r="M8" i="6" s="1"/>
  <c r="C8" i="12" l="1"/>
  <c r="N9" i="12" s="1"/>
  <c r="N11" i="12"/>
  <c r="O11" i="12"/>
  <c r="M11" i="12"/>
  <c r="I11" i="12"/>
  <c r="I9" i="13"/>
  <c r="M9" i="12" l="1"/>
  <c r="O9" i="12"/>
  <c r="I9" i="12"/>
  <c r="B30" i="12"/>
  <c r="I10" i="8" l="1"/>
  <c r="P8" i="6" l="1"/>
  <c r="O8" i="6"/>
  <c r="N8" i="6"/>
  <c r="K15" i="5" l="1"/>
  <c r="N17" i="12" l="1"/>
  <c r="H17" i="12"/>
  <c r="M17" i="12"/>
  <c r="O17" i="12"/>
  <c r="I17" i="12"/>
  <c r="H18" i="12" l="1"/>
  <c r="B12" i="12" l="1"/>
  <c r="AB15" i="5"/>
  <c r="AA15" i="5"/>
  <c r="Z15" i="5"/>
  <c r="C34" i="12" s="1"/>
  <c r="R15" i="5"/>
  <c r="Q15" i="5"/>
  <c r="N15" i="5"/>
  <c r="F18" i="13" s="1"/>
  <c r="H18" i="13" s="1"/>
  <c r="J15" i="5"/>
  <c r="K8" i="10" s="1"/>
  <c r="C15" i="5"/>
  <c r="X15" i="5"/>
  <c r="C6" i="12" l="1"/>
  <c r="C17" i="5"/>
  <c r="M7" i="12"/>
  <c r="O7" i="12"/>
  <c r="I7" i="12"/>
  <c r="G35" i="12"/>
  <c r="C12" i="12"/>
  <c r="Y15" i="5" l="1"/>
  <c r="F23" i="13" s="1"/>
  <c r="H23" i="13" s="1"/>
  <c r="G19" i="12" l="1"/>
  <c r="J31" i="12" l="1"/>
  <c r="O15" i="5"/>
  <c r="F21" i="13" s="1"/>
  <c r="H21" i="13" s="1"/>
  <c r="I6" i="8" l="1"/>
  <c r="F38" i="12" l="1"/>
  <c r="Z15" i="9" l="1"/>
  <c r="Y15" i="9"/>
  <c r="W15" i="9"/>
  <c r="V15" i="9"/>
  <c r="U15" i="9"/>
  <c r="T15" i="9"/>
  <c r="S15" i="9"/>
  <c r="R15" i="9"/>
  <c r="Q15" i="9"/>
  <c r="P15" i="9"/>
  <c r="O15" i="9"/>
  <c r="N15" i="9"/>
  <c r="M15" i="9"/>
  <c r="L15" i="9"/>
  <c r="X15" i="9"/>
  <c r="AF8" i="9"/>
  <c r="AE8" i="9"/>
  <c r="AC8" i="9"/>
  <c r="AB8" i="9"/>
  <c r="AF7" i="9"/>
  <c r="AE7" i="9"/>
  <c r="AC7" i="9"/>
  <c r="AB7" i="9"/>
  <c r="AG8" i="9" l="1"/>
  <c r="AG7" i="9"/>
  <c r="AB11" i="9" l="1"/>
  <c r="AC11" i="9"/>
  <c r="AE11" i="9"/>
  <c r="AF11" i="9"/>
  <c r="AB12" i="9"/>
  <c r="AC12" i="9"/>
  <c r="AE12" i="9"/>
  <c r="AF12" i="9"/>
  <c r="AB13" i="9"/>
  <c r="AC13" i="9"/>
  <c r="AE13" i="9"/>
  <c r="AF13" i="9"/>
  <c r="AG11" i="9" l="1"/>
  <c r="AG12" i="9"/>
  <c r="AG13" i="9"/>
  <c r="K15" i="9"/>
  <c r="Z7" i="6" l="1"/>
  <c r="M7" i="6" s="1"/>
  <c r="O7" i="6" l="1"/>
  <c r="N7" i="6"/>
  <c r="P7" i="6"/>
  <c r="Z9" i="6" l="1"/>
  <c r="P9" i="6" l="1"/>
  <c r="N9" i="6"/>
  <c r="O9" i="6"/>
  <c r="U12" i="6" l="1"/>
  <c r="L38" i="12" s="1"/>
  <c r="AF10" i="9" l="1"/>
  <c r="AE10" i="9"/>
  <c r="AC10" i="9"/>
  <c r="AB10" i="9"/>
  <c r="G6" i="15"/>
  <c r="H6" i="15"/>
  <c r="S12" i="6" l="1"/>
  <c r="AG10" i="9"/>
  <c r="K7" i="10" l="1"/>
  <c r="E8" i="11" l="1"/>
  <c r="H29" i="13" l="1"/>
  <c r="H28" i="13"/>
  <c r="J15" i="9"/>
  <c r="I15" i="9"/>
  <c r="H15" i="9"/>
  <c r="G15" i="9"/>
  <c r="AF9" i="9"/>
  <c r="AE9" i="9"/>
  <c r="AC9" i="9"/>
  <c r="AB9" i="9"/>
  <c r="K10" i="10" l="1"/>
  <c r="AG9" i="9"/>
  <c r="M13" i="12" l="1"/>
  <c r="O13" i="12"/>
  <c r="H13" i="12"/>
  <c r="N13" i="12"/>
  <c r="N38" i="12" s="1"/>
  <c r="F6" i="13" s="1"/>
  <c r="H12" i="15"/>
  <c r="G12" i="15"/>
  <c r="H5" i="15"/>
  <c r="G5" i="15"/>
  <c r="M38" i="12" l="1"/>
  <c r="D6" i="14" s="1"/>
  <c r="R12" i="6"/>
  <c r="Q12" i="6"/>
  <c r="H13" i="15" l="1"/>
  <c r="O11" i="6" s="1"/>
  <c r="G13" i="15"/>
  <c r="N11" i="6" s="1"/>
  <c r="V12" i="6" l="1"/>
  <c r="T12" i="6"/>
  <c r="AF14" i="9" l="1"/>
  <c r="AE14" i="9"/>
  <c r="AC14" i="9"/>
  <c r="AB14" i="9"/>
  <c r="O38" i="12"/>
  <c r="F25" i="13" s="1"/>
  <c r="H25" i="13" s="1"/>
  <c r="K6" i="8"/>
  <c r="L6" i="8" s="1"/>
  <c r="H2" i="14"/>
  <c r="F20" i="13"/>
  <c r="D10" i="13"/>
  <c r="D11" i="13"/>
  <c r="D12" i="13"/>
  <c r="I13" i="12"/>
  <c r="B2" i="5"/>
  <c r="M10" i="10"/>
  <c r="M12" i="10" s="1"/>
  <c r="D12" i="10"/>
  <c r="T12" i="10" s="1"/>
  <c r="E12" i="10"/>
  <c r="F12" i="10"/>
  <c r="G12" i="10"/>
  <c r="H12" i="10"/>
  <c r="I12" i="10"/>
  <c r="S12" i="10"/>
  <c r="R12" i="10"/>
  <c r="Q12" i="10"/>
  <c r="L10" i="10"/>
  <c r="Q9" i="10"/>
  <c r="Q10" i="10" s="1"/>
  <c r="C26" i="12"/>
  <c r="H27" i="12" s="1"/>
  <c r="K10" i="8"/>
  <c r="L10" i="8" s="1"/>
  <c r="L5" i="10"/>
  <c r="I12" i="6"/>
  <c r="J11" i="6"/>
  <c r="J12" i="6" s="1"/>
  <c r="K11" i="6"/>
  <c r="K12" i="6" s="1"/>
  <c r="H6" i="6"/>
  <c r="L6" i="6"/>
  <c r="W12" i="6"/>
  <c r="D10" i="10"/>
  <c r="E10" i="10"/>
  <c r="F10" i="10"/>
  <c r="G10" i="10"/>
  <c r="H10" i="10"/>
  <c r="I10" i="10"/>
  <c r="N10" i="10"/>
  <c r="N12" i="10" s="1"/>
  <c r="R10" i="10"/>
  <c r="S10" i="10"/>
  <c r="Y10" i="10"/>
  <c r="Z10" i="10"/>
  <c r="J10" i="10"/>
  <c r="J12" i="10" s="1"/>
  <c r="G31" i="12" l="1"/>
  <c r="H6" i="13"/>
  <c r="H37" i="12"/>
  <c r="J37" i="12"/>
  <c r="J35" i="12"/>
  <c r="H20" i="13"/>
  <c r="H17" i="13"/>
  <c r="G2" i="13"/>
  <c r="C1" i="12"/>
  <c r="H27" i="13"/>
  <c r="AG14" i="9"/>
  <c r="I29" i="12"/>
  <c r="H29" i="12"/>
  <c r="M12" i="6"/>
  <c r="U8" i="10"/>
  <c r="V8" i="10" s="1"/>
  <c r="P12" i="6"/>
  <c r="O12" i="6"/>
  <c r="T10" i="10"/>
  <c r="G27" i="12"/>
  <c r="I27" i="12"/>
  <c r="K9" i="8" l="1"/>
  <c r="L9" i="8" s="1"/>
  <c r="I11" i="8"/>
  <c r="I38" i="12"/>
  <c r="H38" i="12"/>
  <c r="K7" i="8"/>
  <c r="L7" i="8" s="1"/>
  <c r="F10" i="13"/>
  <c r="H10" i="13" s="1"/>
  <c r="W8" i="10"/>
  <c r="N12" i="6"/>
  <c r="C20" i="12" s="1"/>
  <c r="G21" i="12" s="1"/>
  <c r="U10" i="10"/>
  <c r="X8" i="10"/>
  <c r="V10" i="10"/>
  <c r="K38" i="12"/>
  <c r="J38" i="12"/>
  <c r="F26" i="13" l="1"/>
  <c r="H26" i="13" s="1"/>
  <c r="L11" i="8"/>
  <c r="F7" i="13" s="1"/>
  <c r="H7" i="13" s="1"/>
  <c r="K12" i="10"/>
  <c r="F15" i="13"/>
  <c r="H15" i="13" s="1"/>
  <c r="K11" i="8"/>
  <c r="W10" i="10"/>
  <c r="X10" i="10"/>
  <c r="G38" i="12" l="1"/>
  <c r="P10" i="10"/>
  <c r="P12" i="10" s="1"/>
  <c r="F14" i="13" l="1"/>
  <c r="H14" i="13" s="1"/>
  <c r="H13" i="13" s="1"/>
  <c r="F11" i="13" l="1"/>
  <c r="H11" i="13" s="1"/>
  <c r="F12" i="13" l="1"/>
  <c r="H12" i="13" s="1"/>
  <c r="H9" i="13" s="1"/>
  <c r="H24" i="13" l="1"/>
  <c r="D5" i="14"/>
  <c r="F6" i="14" l="1"/>
  <c r="H6" i="14"/>
  <c r="H5" i="14"/>
  <c r="J5" i="14"/>
  <c r="J8" i="14" s="1"/>
  <c r="F5" i="13" s="1"/>
  <c r="H5" i="13" s="1"/>
  <c r="I5" i="13" s="1"/>
  <c r="F5" i="14"/>
  <c r="F8" i="14" l="1"/>
  <c r="F16" i="13" s="1"/>
  <c r="H16" i="13" s="1"/>
  <c r="H8" i="14"/>
  <c r="F4" i="13" s="1"/>
  <c r="H4" i="13" s="1"/>
  <c r="H8" i="13" s="1"/>
  <c r="O10" i="10" l="1"/>
  <c r="O12" i="10" s="1"/>
  <c r="Z12" i="10" s="1"/>
  <c r="F30" i="13" s="1"/>
  <c r="H30" i="13" s="1"/>
</calcChain>
</file>

<file path=xl/sharedStrings.xml><?xml version="1.0" encoding="utf-8"?>
<sst xmlns="http://schemas.openxmlformats.org/spreadsheetml/2006/main" count="434" uniqueCount="255">
  <si>
    <t>개소</t>
  </si>
  <si>
    <t>떼
수로</t>
  </si>
  <si>
    <t>떼흙막이</t>
  </si>
  <si>
    <t>떼붙임</t>
  </si>
  <si>
    <t>7급</t>
  </si>
  <si>
    <t>m</t>
  </si>
  <si>
    <t>㎡</t>
  </si>
  <si>
    <t>본</t>
  </si>
  <si>
    <t>합계</t>
  </si>
  <si>
    <t>□.</t>
    <phoneticPr fontId="50" type="noConversion"/>
  </si>
  <si>
    <t>공 종 별  위 치  조 서</t>
    <phoneticPr fontId="50" type="noConversion"/>
  </si>
  <si>
    <t xml:space="preserve">노선명 : </t>
    <phoneticPr fontId="50" type="noConversion"/>
  </si>
  <si>
    <t>NO</t>
    <phoneticPr fontId="56" type="noConversion"/>
  </si>
  <si>
    <t>측점</t>
    <phoneticPr fontId="56" type="noConversion"/>
  </si>
  <si>
    <t>관공</t>
    <phoneticPr fontId="50" type="noConversion"/>
  </si>
  <si>
    <t>Φ800m/m</t>
    <phoneticPr fontId="56" type="noConversion"/>
  </si>
  <si>
    <t>관매설</t>
    <phoneticPr fontId="56" type="noConversion"/>
  </si>
  <si>
    <t>개소</t>
    <phoneticPr fontId="50" type="noConversion"/>
  </si>
  <si>
    <t>m</t>
    <phoneticPr fontId="50" type="noConversion"/>
  </si>
  <si>
    <t>m</t>
    <phoneticPr fontId="56" type="noConversion"/>
  </si>
  <si>
    <t>B형</t>
    <phoneticPr fontId="50" type="noConversion"/>
  </si>
  <si>
    <t>합계</t>
    <phoneticPr fontId="50" type="noConversion"/>
  </si>
  <si>
    <t>○.포장 및 난간(개거) 산출서</t>
    <phoneticPr fontId="50" type="noConversion"/>
  </si>
  <si>
    <t>측점</t>
    <phoneticPr fontId="50" type="noConversion"/>
  </si>
  <si>
    <t>콘크리트포장(T=15cm)</t>
    <phoneticPr fontId="50" type="noConversion"/>
  </si>
  <si>
    <t>콘크리트포장(T=20cm)</t>
    <phoneticPr fontId="50" type="noConversion"/>
  </si>
  <si>
    <t>포장 난간</t>
    <phoneticPr fontId="56" type="noConversion"/>
  </si>
  <si>
    <t>개거</t>
    <phoneticPr fontId="50" type="noConversion"/>
  </si>
  <si>
    <t>비고</t>
    <phoneticPr fontId="50" type="noConversion"/>
  </si>
  <si>
    <t>B</t>
    <phoneticPr fontId="50" type="noConversion"/>
  </si>
  <si>
    <t>L</t>
    <phoneticPr fontId="50" type="noConversion"/>
  </si>
  <si>
    <t>A</t>
    <phoneticPr fontId="50" type="noConversion"/>
  </si>
  <si>
    <t>수축
줄눈</t>
    <phoneticPr fontId="50" type="noConversion"/>
  </si>
  <si>
    <t>집수
난간</t>
    <phoneticPr fontId="50" type="noConversion"/>
  </si>
  <si>
    <t>m2</t>
    <phoneticPr fontId="50" type="noConversion"/>
  </si>
  <si>
    <t>~</t>
    <phoneticPr fontId="50" type="noConversion"/>
  </si>
  <si>
    <t>포장확폭 (별산)</t>
    <phoneticPr fontId="50" type="noConversion"/>
  </si>
  <si>
    <t>○.혼합석부설 면적산출서</t>
    <phoneticPr fontId="50" type="noConversion"/>
  </si>
  <si>
    <t>구간</t>
    <phoneticPr fontId="56" type="noConversion"/>
  </si>
  <si>
    <t>측     점</t>
    <phoneticPr fontId="50" type="noConversion"/>
  </si>
  <si>
    <t>거리(m)</t>
    <phoneticPr fontId="50" type="noConversion"/>
  </si>
  <si>
    <t>폭(m)</t>
    <phoneticPr fontId="50" type="noConversion"/>
  </si>
  <si>
    <t>면적(m2)</t>
    <phoneticPr fontId="50" type="noConversion"/>
  </si>
  <si>
    <t>수량(m3)</t>
    <phoneticPr fontId="50" type="noConversion"/>
  </si>
  <si>
    <t>No.</t>
    <phoneticPr fontId="50" type="noConversion"/>
  </si>
  <si>
    <t>대피소 구간</t>
    <phoneticPr fontId="49" type="noConversion"/>
  </si>
  <si>
    <t>계</t>
    <phoneticPr fontId="50" type="noConversion"/>
  </si>
  <si>
    <t>옹벽공</t>
    <phoneticPr fontId="50" type="noConversion"/>
  </si>
  <si>
    <t>간이
준공판</t>
    <phoneticPr fontId="50" type="noConversion"/>
  </si>
  <si>
    <t>H=1.6</t>
    <phoneticPr fontId="56" type="noConversion"/>
  </si>
  <si>
    <t>H=2.0</t>
    <phoneticPr fontId="56" type="noConversion"/>
  </si>
  <si>
    <t>H=2.5</t>
    <phoneticPr fontId="56" type="noConversion"/>
  </si>
  <si>
    <t>H=3.0</t>
    <phoneticPr fontId="56" type="noConversion"/>
  </si>
  <si>
    <t>고1.25</t>
    <phoneticPr fontId="50" type="noConversion"/>
  </si>
  <si>
    <t>고0.75</t>
    <phoneticPr fontId="50" type="noConversion"/>
  </si>
  <si>
    <t>고1.0</t>
    <phoneticPr fontId="50" type="noConversion"/>
  </si>
  <si>
    <t>L</t>
    <phoneticPr fontId="56" type="noConversion"/>
  </si>
  <si>
    <t>신축
줄눈</t>
    <phoneticPr fontId="50" type="noConversion"/>
  </si>
  <si>
    <t>㎡</t>
    <phoneticPr fontId="56" type="noConversion"/>
  </si>
  <si>
    <t>m3</t>
    <phoneticPr fontId="50" type="noConversion"/>
  </si>
  <si>
    <t>ton</t>
    <phoneticPr fontId="50" type="noConversion"/>
  </si>
  <si>
    <t>○.사방공종 집계표</t>
    <phoneticPr fontId="50" type="noConversion"/>
  </si>
  <si>
    <t>비  탈
다듬기</t>
    <phoneticPr fontId="56" type="noConversion"/>
  </si>
  <si>
    <t>면고르기</t>
    <phoneticPr fontId="56" type="noConversion"/>
  </si>
  <si>
    <t>절취</t>
    <phoneticPr fontId="56" type="noConversion"/>
  </si>
  <si>
    <t>성토</t>
    <phoneticPr fontId="56" type="noConversion"/>
  </si>
  <si>
    <t>잔토
정리</t>
    <phoneticPr fontId="56" type="noConversion"/>
  </si>
  <si>
    <t>선떼붙이기</t>
    <phoneticPr fontId="49" type="noConversion"/>
  </si>
  <si>
    <t>씨뿌리기</t>
    <phoneticPr fontId="56" type="noConversion"/>
  </si>
  <si>
    <t>Seed-
spray</t>
    <phoneticPr fontId="56" type="noConversion"/>
  </si>
  <si>
    <t>새심기</t>
    <phoneticPr fontId="56" type="noConversion"/>
  </si>
  <si>
    <t>묘목
본수</t>
    <phoneticPr fontId="49" type="noConversion"/>
  </si>
  <si>
    <t>조팝</t>
    <phoneticPr fontId="49" type="noConversion"/>
  </si>
  <si>
    <t>개나리</t>
    <phoneticPr fontId="49" type="noConversion"/>
  </si>
  <si>
    <t>좀작살</t>
    <phoneticPr fontId="49" type="noConversion"/>
  </si>
  <si>
    <t>담쟁이</t>
    <phoneticPr fontId="49" type="noConversion"/>
  </si>
  <si>
    <t>토사</t>
    <phoneticPr fontId="56" type="noConversion"/>
  </si>
  <si>
    <t>암</t>
    <phoneticPr fontId="56" type="noConversion"/>
  </si>
  <si>
    <t>줄파</t>
    <phoneticPr fontId="56" type="noConversion"/>
  </si>
  <si>
    <t>점파</t>
    <phoneticPr fontId="56" type="noConversion"/>
  </si>
  <si>
    <t>C-1</t>
    <phoneticPr fontId="49" type="noConversion"/>
  </si>
  <si>
    <t>1-1</t>
    <phoneticPr fontId="49" type="noConversion"/>
  </si>
  <si>
    <t>포트</t>
    <phoneticPr fontId="49" type="noConversion"/>
  </si>
  <si>
    <t>㎥</t>
    <phoneticPr fontId="56" type="noConversion"/>
  </si>
  <si>
    <t>m2</t>
    <phoneticPr fontId="56" type="noConversion"/>
  </si>
  <si>
    <t>본</t>
    <phoneticPr fontId="49" type="noConversion"/>
  </si>
  <si>
    <t>떼붙임
면   적</t>
    <phoneticPr fontId="49" type="noConversion"/>
  </si>
  <si>
    <t>단위수량(m2)</t>
    <phoneticPr fontId="49" type="noConversion"/>
  </si>
  <si>
    <t>수      량(m2)</t>
    <phoneticPr fontId="49" type="noConversion"/>
  </si>
  <si>
    <t>1본/m</t>
    <phoneticPr fontId="49" type="noConversion"/>
  </si>
  <si>
    <t xml:space="preserve">노선명 : </t>
    <phoneticPr fontId="50" type="noConversion"/>
  </si>
  <si>
    <t>구조물수량  및 재료 산출서</t>
    <phoneticPr fontId="50" type="noConversion"/>
  </si>
  <si>
    <t>□.</t>
    <phoneticPr fontId="50" type="noConversion"/>
  </si>
  <si>
    <t>개소</t>
    <phoneticPr fontId="50" type="noConversion"/>
  </si>
  <si>
    <t>수  량</t>
    <phoneticPr fontId="50" type="noConversion"/>
  </si>
  <si>
    <t>단위수량</t>
    <phoneticPr fontId="50" type="noConversion"/>
  </si>
  <si>
    <t>관보호공
Φ800m/m</t>
    <phoneticPr fontId="50" type="noConversion"/>
  </si>
  <si>
    <t>m</t>
    <phoneticPr fontId="50" type="noConversion"/>
  </si>
  <si>
    <t>임도
안내판</t>
    <phoneticPr fontId="50" type="noConversion"/>
  </si>
  <si>
    <t>150×150×400</t>
    <phoneticPr fontId="50" type="noConversion"/>
  </si>
  <si>
    <t>거리
표주석</t>
    <phoneticPr fontId="50" type="noConversion"/>
  </si>
  <si>
    <t>수량</t>
    <phoneticPr fontId="50" type="noConversion"/>
  </si>
  <si>
    <t>m3</t>
    <phoneticPr fontId="50" type="noConversion"/>
  </si>
  <si>
    <t>kg</t>
    <phoneticPr fontId="50" type="noConversion"/>
  </si>
  <si>
    <t>1:3</t>
    <phoneticPr fontId="50" type="noConversion"/>
  </si>
  <si>
    <t>D16</t>
    <phoneticPr fontId="50" type="noConversion"/>
  </si>
  <si>
    <t>D13</t>
    <phoneticPr fontId="50" type="noConversion"/>
  </si>
  <si>
    <t>모래</t>
    <phoneticPr fontId="50" type="noConversion"/>
  </si>
  <si>
    <t>이형철근</t>
    <phoneticPr fontId="50" type="noConversion"/>
  </si>
  <si>
    <t>레미콘</t>
    <phoneticPr fontId="50" type="noConversion"/>
  </si>
  <si>
    <t>구분</t>
    <phoneticPr fontId="50" type="noConversion"/>
  </si>
  <si>
    <t>단위</t>
    <phoneticPr fontId="50" type="noConversion"/>
  </si>
  <si>
    <t>규격</t>
    <phoneticPr fontId="50" type="noConversion"/>
  </si>
  <si>
    <t>○.수량집계표</t>
    <phoneticPr fontId="50" type="noConversion"/>
  </si>
  <si>
    <t>㎡</t>
    <phoneticPr fontId="50" type="noConversion"/>
  </si>
  <si>
    <t>Φ1000mm</t>
    <phoneticPr fontId="50" type="noConversion"/>
  </si>
  <si>
    <t>Φ800mm</t>
    <phoneticPr fontId="50" type="noConversion"/>
  </si>
  <si>
    <t>대</t>
    <phoneticPr fontId="50" type="noConversion"/>
  </si>
  <si>
    <t>40kg/대</t>
    <phoneticPr fontId="50" type="noConversion"/>
  </si>
  <si>
    <t>4.시멘트</t>
    <phoneticPr fontId="50" type="noConversion"/>
  </si>
  <si>
    <t>D16mm</t>
    <phoneticPr fontId="50" type="noConversion"/>
  </si>
  <si>
    <t>D13mm</t>
    <phoneticPr fontId="50" type="noConversion"/>
  </si>
  <si>
    <t>3.이형철근</t>
    <phoneticPr fontId="50" type="noConversion"/>
  </si>
  <si>
    <t>㎥</t>
    <phoneticPr fontId="50" type="noConversion"/>
  </si>
  <si>
    <t>2.레미콘</t>
    <phoneticPr fontId="50" type="noConversion"/>
  </si>
  <si>
    <t>혼합석</t>
    <phoneticPr fontId="50" type="noConversion"/>
  </si>
  <si>
    <t>자갈</t>
    <phoneticPr fontId="50" type="noConversion"/>
  </si>
  <si>
    <t>1.골재</t>
    <phoneticPr fontId="50" type="noConversion"/>
  </si>
  <si>
    <t>할증</t>
    <phoneticPr fontId="50" type="noConversion"/>
  </si>
  <si>
    <t>수량</t>
    <phoneticPr fontId="50" type="noConversion"/>
  </si>
  <si>
    <t>단위</t>
    <phoneticPr fontId="50" type="noConversion"/>
  </si>
  <si>
    <t>규격</t>
    <phoneticPr fontId="50" type="noConversion"/>
  </si>
  <si>
    <t>구분</t>
    <phoneticPr fontId="50" type="noConversion"/>
  </si>
  <si>
    <t>○.총괄자재수량집계표</t>
    <phoneticPr fontId="50" type="noConversion"/>
  </si>
  <si>
    <t>계</t>
    <phoneticPr fontId="50" type="noConversion"/>
  </si>
  <si>
    <t>1:3</t>
    <phoneticPr fontId="50" type="noConversion"/>
  </si>
  <si>
    <t>콘크리트</t>
    <phoneticPr fontId="50" type="noConversion"/>
  </si>
  <si>
    <t>수량</t>
    <phoneticPr fontId="50" type="noConversion"/>
  </si>
  <si>
    <t>m3당</t>
    <phoneticPr fontId="50" type="noConversion"/>
  </si>
  <si>
    <t>비고</t>
    <phoneticPr fontId="50" type="noConversion"/>
  </si>
  <si>
    <t>자갈</t>
    <phoneticPr fontId="50" type="noConversion"/>
  </si>
  <si>
    <t>모래</t>
    <phoneticPr fontId="50" type="noConversion"/>
  </si>
  <si>
    <t>시멘트</t>
    <phoneticPr fontId="50" type="noConversion"/>
  </si>
  <si>
    <t>구분</t>
    <phoneticPr fontId="50" type="noConversion"/>
  </si>
  <si>
    <t>○.콘크리트소요자재집계표</t>
    <phoneticPr fontId="50" type="noConversion"/>
  </si>
  <si>
    <t>옹벽,기슭막이</t>
    <phoneticPr fontId="49" type="noConversion"/>
  </si>
  <si>
    <t>단끊기무</t>
    <phoneticPr fontId="50" type="noConversion"/>
  </si>
  <si>
    <t xml:space="preserve">노선명 : </t>
  </si>
  <si>
    <t>○.옹벽 및 수로 집계</t>
    <phoneticPr fontId="50" type="noConversion"/>
  </si>
  <si>
    <t>거푸집
(1면기준)</t>
    <phoneticPr fontId="50" type="noConversion"/>
  </si>
  <si>
    <t>○ 포장 (확폭) 면적산출서</t>
    <phoneticPr fontId="56" type="noConversion"/>
  </si>
  <si>
    <t>측점거리</t>
    <phoneticPr fontId="56" type="noConversion"/>
  </si>
  <si>
    <t>m</t>
    <phoneticPr fontId="56" type="noConversion"/>
  </si>
  <si>
    <t>측  점</t>
    <phoneticPr fontId="56" type="noConversion"/>
  </si>
  <si>
    <t>거 리</t>
    <phoneticPr fontId="56" type="noConversion"/>
  </si>
  <si>
    <t>CON'C포장</t>
    <phoneticPr fontId="56" type="noConversion"/>
  </si>
  <si>
    <t>신축줄눈
(m)</t>
    <phoneticPr fontId="56" type="noConversion"/>
  </si>
  <si>
    <t>비고</t>
    <phoneticPr fontId="56" type="noConversion"/>
  </si>
  <si>
    <t>확 폭 (m)</t>
    <phoneticPr fontId="56" type="noConversion"/>
  </si>
  <si>
    <t>면적(m2)</t>
    <phoneticPr fontId="56" type="noConversion"/>
  </si>
  <si>
    <t>계</t>
    <phoneticPr fontId="75" type="noConversion"/>
  </si>
  <si>
    <t>H=0.2</t>
    <phoneticPr fontId="56" type="noConversion"/>
  </si>
  <si>
    <t>m2</t>
    <phoneticPr fontId="66" type="noConversion"/>
  </si>
  <si>
    <t>개소</t>
    <phoneticPr fontId="50" type="noConversion"/>
  </si>
  <si>
    <t>길이</t>
    <phoneticPr fontId="50" type="noConversion"/>
  </si>
  <si>
    <t>돌붙임</t>
    <phoneticPr fontId="50" type="noConversion"/>
  </si>
  <si>
    <t>메붙임</t>
    <phoneticPr fontId="50" type="noConversion"/>
  </si>
  <si>
    <t>찰붙임</t>
    <phoneticPr fontId="50" type="noConversion"/>
  </si>
  <si>
    <t>돌기슭막이</t>
    <phoneticPr fontId="50" type="noConversion"/>
  </si>
  <si>
    <t>(ℓ3=45㎝)찰쌓기</t>
    <phoneticPr fontId="56" type="noConversion"/>
  </si>
  <si>
    <t>개소</t>
    <phoneticPr fontId="49" type="noConversion"/>
  </si>
  <si>
    <t>측점</t>
    <phoneticPr fontId="49" type="noConversion"/>
  </si>
  <si>
    <t>통나무
얽기</t>
    <phoneticPr fontId="50" type="noConversion"/>
  </si>
  <si>
    <t>U형</t>
    <phoneticPr fontId="50" type="noConversion"/>
  </si>
  <si>
    <t>돌(찰)붙임</t>
    <phoneticPr fontId="50" type="noConversion"/>
  </si>
  <si>
    <t>돌(메)붙임</t>
    <phoneticPr fontId="50" type="noConversion"/>
  </si>
  <si>
    <t>고1.5</t>
    <phoneticPr fontId="50" type="noConversion"/>
  </si>
  <si>
    <t>모르터</t>
    <phoneticPr fontId="66" type="noConversion"/>
  </si>
  <si>
    <t>톤</t>
    <phoneticPr fontId="50" type="noConversion"/>
  </si>
  <si>
    <t>톤</t>
    <phoneticPr fontId="66" type="noConversion"/>
  </si>
  <si>
    <t>관공</t>
    <phoneticPr fontId="56" type="noConversion"/>
  </si>
  <si>
    <t>막자갈</t>
    <phoneticPr fontId="50" type="noConversion"/>
  </si>
  <si>
    <t>콘크리트</t>
    <phoneticPr fontId="66" type="noConversion"/>
  </si>
  <si>
    <t>포장진충제</t>
    <phoneticPr fontId="50" type="noConversion"/>
  </si>
  <si>
    <t>8.측구블럭</t>
    <phoneticPr fontId="50" type="noConversion"/>
  </si>
  <si>
    <t>L형
CON'C
수로</t>
    <phoneticPr fontId="50" type="noConversion"/>
  </si>
  <si>
    <t>물넘이</t>
    <phoneticPr fontId="50" type="noConversion"/>
  </si>
  <si>
    <t>관급</t>
    <phoneticPr fontId="66" type="noConversion"/>
  </si>
  <si>
    <t>H=0.3</t>
    <phoneticPr fontId="56" type="noConversion"/>
  </si>
  <si>
    <t>A형</t>
    <phoneticPr fontId="50" type="noConversion"/>
  </si>
  <si>
    <t>m</t>
    <phoneticPr fontId="50" type="noConversion"/>
  </si>
  <si>
    <t>고1.5~2.5</t>
    <phoneticPr fontId="50" type="noConversion"/>
  </si>
  <si>
    <t>7.와이어매쉬</t>
    <phoneticPr fontId="50" type="noConversion"/>
  </si>
  <si>
    <t>#6 -100*100</t>
    <phoneticPr fontId="66" type="noConversion"/>
  </si>
  <si>
    <t>밴드</t>
    <phoneticPr fontId="50" type="noConversion"/>
  </si>
  <si>
    <t>개소</t>
    <phoneticPr fontId="50" type="noConversion"/>
  </si>
  <si>
    <t>난간</t>
    <phoneticPr fontId="49" type="noConversion"/>
  </si>
  <si>
    <t>톤</t>
    <phoneticPr fontId="66" type="noConversion"/>
  </si>
  <si>
    <t>m</t>
    <phoneticPr fontId="49" type="noConversion"/>
  </si>
  <si>
    <t>길어깨
떼붙이기</t>
    <phoneticPr fontId="50" type="noConversion"/>
  </si>
  <si>
    <t>국가지점
번호판</t>
    <phoneticPr fontId="50" type="noConversion"/>
  </si>
  <si>
    <t>측구
막이</t>
    <phoneticPr fontId="50" type="noConversion"/>
  </si>
  <si>
    <t>포장구간</t>
    <phoneticPr fontId="49" type="noConversion"/>
  </si>
  <si>
    <t>25-21-80</t>
    <phoneticPr fontId="50" type="noConversion"/>
  </si>
  <si>
    <t>25-24-80</t>
    <phoneticPr fontId="50" type="noConversion"/>
  </si>
  <si>
    <t>25-18-80</t>
    <phoneticPr fontId="50" type="noConversion"/>
  </si>
  <si>
    <t>본선</t>
    <phoneticPr fontId="50" type="noConversion"/>
  </si>
  <si>
    <t>유입</t>
    <phoneticPr fontId="50" type="noConversion"/>
  </si>
  <si>
    <t>H=1.5m</t>
    <phoneticPr fontId="50" type="noConversion"/>
  </si>
  <si>
    <t>H=2.0m</t>
    <phoneticPr fontId="50" type="noConversion"/>
  </si>
  <si>
    <t>기초콘크리트</t>
    <phoneticPr fontId="50" type="noConversion"/>
  </si>
  <si>
    <t>돌기슭막이(찰)</t>
    <phoneticPr fontId="50" type="noConversion"/>
  </si>
  <si>
    <t>D19</t>
    <phoneticPr fontId="50" type="noConversion"/>
  </si>
  <si>
    <t>SD400</t>
    <phoneticPr fontId="66" type="noConversion"/>
  </si>
  <si>
    <t>돌기슭막이(메)</t>
    <phoneticPr fontId="50" type="noConversion"/>
  </si>
  <si>
    <t>8.떼</t>
    <phoneticPr fontId="50" type="noConversion"/>
  </si>
  <si>
    <t>비고</t>
    <phoneticPr fontId="49" type="noConversion"/>
  </si>
  <si>
    <t>깬돌</t>
    <phoneticPr fontId="50" type="noConversion"/>
  </si>
  <si>
    <t>○.공종조서</t>
    <phoneticPr fontId="50" type="noConversion"/>
  </si>
  <si>
    <t>5-1.파형강관</t>
    <phoneticPr fontId="50" type="noConversion"/>
  </si>
  <si>
    <t>5-2.파형강관(이음관)</t>
    <phoneticPr fontId="50" type="noConversion"/>
  </si>
  <si>
    <t>조</t>
    <phoneticPr fontId="50" type="noConversion"/>
  </si>
  <si>
    <t xml:space="preserve">※혼합석 체적환산계수  C = 0.85, L=1.25 적용
  다짐후 두께  ≒  다짐전 두께  × (0.85÷1.25) </t>
    <phoneticPr fontId="49" type="noConversion"/>
  </si>
  <si>
    <t>H=2.0m</t>
    <phoneticPr fontId="50" type="noConversion"/>
  </si>
  <si>
    <t>L3=35cm</t>
    <phoneticPr fontId="50" type="noConversion"/>
  </si>
  <si>
    <t>집수정
(ㅁ)</t>
    <phoneticPr fontId="50" type="noConversion"/>
  </si>
  <si>
    <t>집수정
(ㄷ)</t>
    <phoneticPr fontId="50" type="noConversion"/>
  </si>
  <si>
    <t>유출</t>
    <phoneticPr fontId="50" type="noConversion"/>
  </si>
  <si>
    <t>Φ1200m/m</t>
    <phoneticPr fontId="56" type="noConversion"/>
  </si>
  <si>
    <t>관보호공
Φ1200m/m</t>
    <phoneticPr fontId="50" type="noConversion"/>
  </si>
  <si>
    <t>유출</t>
    <phoneticPr fontId="50" type="noConversion"/>
  </si>
  <si>
    <t>6.굴림석(깬돌)</t>
    <phoneticPr fontId="50" type="noConversion"/>
  </si>
  <si>
    <t>Φ1000m/m</t>
    <phoneticPr fontId="56" type="noConversion"/>
  </si>
  <si>
    <t>m</t>
    <phoneticPr fontId="50" type="noConversion"/>
  </si>
  <si>
    <t>Φ1200mm</t>
    <phoneticPr fontId="50" type="noConversion"/>
  </si>
  <si>
    <t>Φ300mm</t>
    <phoneticPr fontId="50" type="noConversion"/>
  </si>
  <si>
    <t>취수정</t>
    <phoneticPr fontId="50" type="noConversion"/>
  </si>
  <si>
    <t>울진 금강송 소광</t>
    <phoneticPr fontId="50" type="noConversion"/>
  </si>
  <si>
    <t>3+10~5+10</t>
    <phoneticPr fontId="50" type="noConversion"/>
  </si>
  <si>
    <t>H=1.0m</t>
    <phoneticPr fontId="50" type="noConversion"/>
  </si>
  <si>
    <t>포장깨기</t>
    <phoneticPr fontId="50" type="noConversion"/>
  </si>
  <si>
    <t>2~5</t>
    <phoneticPr fontId="50" type="noConversion"/>
  </si>
  <si>
    <t>폐기물처리</t>
    <phoneticPr fontId="50" type="noConversion"/>
  </si>
  <si>
    <t>돌수로</t>
    <phoneticPr fontId="50" type="noConversion"/>
  </si>
  <si>
    <t>11+10</t>
    <phoneticPr fontId="50" type="noConversion"/>
  </si>
  <si>
    <t>낙석
방지책</t>
    <phoneticPr fontId="50" type="noConversion"/>
  </si>
  <si>
    <t>경간</t>
    <phoneticPr fontId="50" type="noConversion"/>
  </si>
  <si>
    <t>13+10~16+10</t>
    <phoneticPr fontId="50" type="noConversion"/>
  </si>
  <si>
    <t>L형 측구</t>
    <phoneticPr fontId="50" type="noConversion"/>
  </si>
  <si>
    <t>10+6~11+10</t>
    <phoneticPr fontId="50" type="noConversion"/>
  </si>
  <si>
    <t>돌조공</t>
    <phoneticPr fontId="50" type="noConversion"/>
  </si>
  <si>
    <t>H=0.5m</t>
    <phoneticPr fontId="50" type="noConversion"/>
  </si>
  <si>
    <t>12+15~17+5</t>
    <phoneticPr fontId="50" type="noConversion"/>
  </si>
  <si>
    <t>17+5-20+15</t>
  </si>
  <si>
    <t>25+10~27+10</t>
    <phoneticPr fontId="5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</si>
</sst>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2">
    <numFmt numFmtId="41" formatCode="_-* #,##0_-;\-* #,##0_-;_-* &quot;-&quot;_-;_-@_-"/>
    <numFmt numFmtId="43" formatCode="_-* #,##0.00_-;\-* #,##0.00_-;_-* &quot;-&quot;??_-;_-@_-"/>
    <numFmt numFmtId="176" formatCode="_ &quot;₩&quot;* #,##0_ ;_ &quot;₩&quot;* \-#,##0_ ;_ &quot;₩&quot;* &quot;-&quot;_ ;_ @_ "/>
    <numFmt numFmtId="177" formatCode="_ * #,##0_ ;_ * \-#,##0_ ;_ * &quot;-&quot;_ ;_ @_ "/>
    <numFmt numFmtId="178" formatCode="_ * #,##0.00_ ;_ * \-#,##0.00_ ;_ * &quot;-&quot;??_ ;_ @_ "/>
    <numFmt numFmtId="179" formatCode="0.0"/>
    <numFmt numFmtId="180" formatCode="0.000"/>
    <numFmt numFmtId="181" formatCode="_ * #,##0.0_ ;_ * \-#,##0.0_ ;_ * &quot;-&quot;_ ;_ @_ "/>
    <numFmt numFmtId="182" formatCode="_ * #,##0.00_ ;_ * \-#,##0.00_ ;_ * &quot;-&quot;_ ;_ @_ "/>
    <numFmt numFmtId="183" formatCode="_ * #,##0.000_ ;_ * \-#,##0.000_ ;_ * &quot;-&quot;_ ;_ @_ "/>
    <numFmt numFmtId="184" formatCode="_ * #,##0.0000_ ;_ * \-#,##0.0000_ ;_ * &quot;-&quot;_ ;_ @_ "/>
    <numFmt numFmtId="185" formatCode="mm&quot;월&quot;\ dd&quot;일&quot;"/>
    <numFmt numFmtId="186" formatCode="_(&quot;$&quot;* #,##0.00_);_(&quot;$&quot;* \(#,##0.00\);_(&quot;$&quot;* &quot;-&quot;??_);_(@_)"/>
    <numFmt numFmtId="187" formatCode="0.0_);[Red]\(0.0\)"/>
    <numFmt numFmtId="188" formatCode="#&quot;개소&quot;"/>
    <numFmt numFmtId="189" formatCode="0.0000"/>
    <numFmt numFmtId="190" formatCode="&quot;다짐전 T=&quot;#&quot;cm&quot;"/>
    <numFmt numFmtId="191" formatCode="&quot;+ &quot;#,##0.00"/>
    <numFmt numFmtId="192" formatCode="&quot;+ &quot;#,##0"/>
    <numFmt numFmtId="193" formatCode="0.00;[Red]0.00"/>
    <numFmt numFmtId="194" formatCode="&quot;$&quot;#,##0_);[Red]\(&quot;$&quot;#,##0\)"/>
    <numFmt numFmtId="195" formatCode="_-* #,##0_-;&quot;₩&quot;\!\-* #,##0_-;_-* &quot;-&quot;_-;_-@_-"/>
    <numFmt numFmtId="196" formatCode="_ &quot;₩&quot;* #,##0_ ;_ &quot;₩&quot;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_ ;_ &quot;₩&quot;* &quot;-&quot;_ ;_ @_ "/>
    <numFmt numFmtId="197" formatCode="&quot;₩&quot;#,##0;[Red]&quot;₩&quot;&quot;₩&quot;\-#,##0"/>
    <numFmt numFmtId="198" formatCode="_ * #,##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_ ;_ * &quot;-&quot;_ ;_ @_ "/>
    <numFmt numFmtId="199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200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201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202" formatCode="#,##0.00_ "/>
    <numFmt numFmtId="203" formatCode="_-[$€-2]* #,##0.00_-;\-[$€-2]* #,##0.00_-;_-[$€-2]* &quot;-&quot;??_-"/>
    <numFmt numFmtId="204" formatCode="0.00_);[Red]\(0.00\)"/>
    <numFmt numFmtId="205" formatCode="_-* #,##0.00_-;\!\-* #,##0.00_-;_-* &quot;-&quot;??_-;_-@_-"/>
    <numFmt numFmtId="206" formatCode="\!\$#,##0_);\!\(\!\$#,##0\!\)"/>
    <numFmt numFmtId="207" formatCode="\!\$#,##0_);[Red]\!\(\!\$#,##0\!\)"/>
    <numFmt numFmtId="208" formatCode="\ "/>
    <numFmt numFmtId="209" formatCode="0.00_ "/>
    <numFmt numFmtId="210" formatCode="&quot;NO.&quot;\ #"/>
    <numFmt numFmtId="211" formatCode="&quot;+&quot;\ 0.0"/>
    <numFmt numFmtId="212" formatCode="&quot;+&quot;\ 0"/>
    <numFmt numFmtId="213" formatCode="_-* #,##0.00_-;\-* #,##0.00_-;_-* &quot;-&quot;_-;_-@_-"/>
    <numFmt numFmtId="214" formatCode="_-* #,##0.0_-;\-* #,##0.0_-;_-* &quot;-&quot;_-;_-@_-"/>
    <numFmt numFmtId="215" formatCode="&quot;다짐후 T=&quot;#&quot;cm&quot;"/>
  </numFmts>
  <fonts count="82">
    <font>
      <sz val="11"/>
      <name val="굴림"/>
      <family val="3"/>
      <charset val="129"/>
    </font>
    <font>
      <sz val="11"/>
      <name val="굴림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1"/>
      <name val="굴림체"/>
      <family val="3"/>
      <charset val="129"/>
    </font>
    <font>
      <sz val="11"/>
      <color indexed="8"/>
      <name val="돋움"/>
      <family val="3"/>
      <charset val="129"/>
    </font>
    <font>
      <sz val="11"/>
      <color indexed="9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1"/>
      <color indexed="10"/>
      <name val="돋움"/>
      <family val="3"/>
      <charset val="129"/>
    </font>
    <font>
      <b/>
      <sz val="1"/>
      <color indexed="8"/>
      <name val="Courier"/>
      <family val="3"/>
    </font>
    <font>
      <sz val="11"/>
      <color indexed="20"/>
      <name val="돋움"/>
      <family val="3"/>
      <charset val="129"/>
    </font>
    <font>
      <sz val="1"/>
      <color indexed="8"/>
      <name val="Courier"/>
      <family val="3"/>
    </font>
    <font>
      <sz val="10"/>
      <name val="MS Sans Serif"/>
      <family val="2"/>
    </font>
    <font>
      <b/>
      <sz val="11"/>
      <name val="돋움"/>
      <family val="3"/>
      <charset val="129"/>
    </font>
    <font>
      <u/>
      <sz val="28.7"/>
      <color indexed="36"/>
      <name val="돋움"/>
      <family val="3"/>
      <charset val="129"/>
    </font>
    <font>
      <sz val="14"/>
      <name val="뼻뮝"/>
      <family val="1"/>
      <charset val="129"/>
    </font>
    <font>
      <sz val="11"/>
      <color indexed="19"/>
      <name val="돋움"/>
      <family val="3"/>
      <charset val="129"/>
    </font>
    <font>
      <sz val="12"/>
      <name val="뼻뮝"/>
      <family val="1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8"/>
      <color indexed="62"/>
      <name val="맑은 고딕"/>
      <family val="3"/>
      <charset val="129"/>
    </font>
    <font>
      <b/>
      <sz val="15"/>
      <color indexed="62"/>
      <name val="돋움"/>
      <family val="3"/>
      <charset val="129"/>
    </font>
    <font>
      <b/>
      <sz val="13"/>
      <color indexed="62"/>
      <name val="돋움"/>
      <family val="3"/>
      <charset val="129"/>
    </font>
    <font>
      <b/>
      <sz val="11"/>
      <color indexed="62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sz val="12"/>
      <name val="굴림체"/>
      <family val="3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0"/>
      <name val="바탕체"/>
      <family val="1"/>
      <charset val="129"/>
    </font>
    <font>
      <b/>
      <sz val="10"/>
      <name val="Helv"/>
      <family val="2"/>
    </font>
    <font>
      <sz val="10"/>
      <name val="MS Serif"/>
      <family val="1"/>
    </font>
    <font>
      <sz val="10"/>
      <name val="Times New Roman"/>
      <family val="1"/>
    </font>
    <font>
      <sz val="10"/>
      <color indexed="16"/>
      <name val="MS Serif"/>
      <family val="1"/>
    </font>
    <font>
      <sz val="10"/>
      <name val="돋움체"/>
      <family val="3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sz val="11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8"/>
      <name val="바탕"/>
      <family val="1"/>
      <charset val="129"/>
    </font>
    <font>
      <b/>
      <sz val="28"/>
      <name val="굴림체"/>
      <family val="3"/>
      <charset val="129"/>
    </font>
    <font>
      <b/>
      <sz val="14"/>
      <name val="굴림체"/>
      <family val="3"/>
      <charset val="129"/>
    </font>
    <font>
      <sz val="14"/>
      <name val="굴림체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sz val="8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b/>
      <sz val="14"/>
      <name val="굴림"/>
      <family val="3"/>
      <charset val="129"/>
    </font>
    <font>
      <sz val="9"/>
      <color indexed="9"/>
      <name val="굴림"/>
      <family val="3"/>
      <charset val="129"/>
    </font>
    <font>
      <sz val="9"/>
      <color indexed="10"/>
      <name val="굴림"/>
      <family val="3"/>
      <charset val="129"/>
    </font>
    <font>
      <sz val="9"/>
      <color indexed="10"/>
      <name val="굴림체"/>
      <family val="3"/>
      <charset val="129"/>
    </font>
    <font>
      <b/>
      <sz val="11"/>
      <name val="굴림체"/>
      <family val="3"/>
      <charset val="129"/>
    </font>
    <font>
      <b/>
      <sz val="12"/>
      <name val="굴림"/>
      <family val="3"/>
      <charset val="129"/>
    </font>
    <font>
      <sz val="8"/>
      <name val="굴림"/>
      <family val="3"/>
      <charset val="129"/>
    </font>
    <font>
      <sz val="12"/>
      <name val="굴림"/>
      <family val="3"/>
      <charset val="129"/>
    </font>
    <font>
      <sz val="8"/>
      <color indexed="12"/>
      <name val="굴림"/>
      <family val="3"/>
      <charset val="129"/>
    </font>
    <font>
      <b/>
      <sz val="16"/>
      <name val="굴림"/>
      <family val="3"/>
      <charset val="129"/>
    </font>
    <font>
      <b/>
      <sz val="20"/>
      <name val="굴림체"/>
      <family val="3"/>
      <charset val="129"/>
    </font>
    <font>
      <b/>
      <sz val="16"/>
      <name val="굴림체"/>
      <family val="3"/>
      <charset val="129"/>
    </font>
    <font>
      <sz val="12"/>
      <color rgb="FFFF0000"/>
      <name val="굴림체"/>
      <family val="3"/>
      <charset val="129"/>
    </font>
    <font>
      <sz val="11"/>
      <name val="휴먼엑스포"/>
      <family val="1"/>
      <charset val="129"/>
    </font>
    <font>
      <b/>
      <sz val="9"/>
      <name val="굴림"/>
      <family val="3"/>
      <charset val="129"/>
    </font>
    <font>
      <sz val="8"/>
      <name val="휴먼엑스포"/>
      <family val="1"/>
      <charset val="129"/>
    </font>
    <font>
      <sz val="8"/>
      <color rgb="FFFF0000"/>
      <name val="굴림"/>
      <family val="3"/>
      <charset val="129"/>
    </font>
    <font>
      <sz val="11"/>
      <color theme="0" tint="-0.499984740745262"/>
      <name val="굴림체"/>
      <family val="3"/>
      <charset val="129"/>
    </font>
    <font>
      <sz val="10"/>
      <color theme="0" tint="-0.499984740745262"/>
      <name val="굴림체"/>
      <family val="3"/>
      <charset val="129"/>
    </font>
    <font>
      <sz val="8"/>
      <color rgb="FF0070C0"/>
      <name val="굴림"/>
      <family val="3"/>
      <charset val="129"/>
    </font>
    <font>
      <sz val="8"/>
      <color theme="0" tint="-4.9989318521683403E-2"/>
      <name val="굴림"/>
      <family val="3"/>
      <charset val="129"/>
    </font>
    <font>
      <sz val="10"/>
      <color theme="0" tint="-0.249977111117893"/>
      <name val="굴림체"/>
      <family val="3"/>
      <charset val="129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287">
    <xf numFmtId="0" fontId="0" fillId="0" borderId="0">
      <alignment vertical="center"/>
    </xf>
    <xf numFmtId="208" fontId="3" fillId="0" borderId="0" applyFill="0" applyBorder="0" applyProtection="0"/>
    <xf numFmtId="40" fontId="3" fillId="0" borderId="1"/>
    <xf numFmtId="0" fontId="3" fillId="0" borderId="0"/>
    <xf numFmtId="0" fontId="3" fillId="0" borderId="0"/>
    <xf numFmtId="0" fontId="4" fillId="0" borderId="0"/>
    <xf numFmtId="41" fontId="5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1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7" fontId="3" fillId="0" borderId="2" applyBorder="0"/>
    <xf numFmtId="177" fontId="3" fillId="0" borderId="2" applyBorder="0"/>
    <xf numFmtId="177" fontId="3" fillId="0" borderId="2" applyBorder="0"/>
    <xf numFmtId="0" fontId="3" fillId="0" borderId="2" applyBorder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3" fillId="0" borderId="0">
      <protection locked="0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3" applyNumberFormat="0" applyAlignment="0" applyProtection="0">
      <alignment vertical="center"/>
    </xf>
    <xf numFmtId="196" fontId="2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16" borderId="0" applyNumberFormat="0" applyBorder="0" applyAlignment="0" applyProtection="0">
      <alignment vertical="center"/>
    </xf>
    <xf numFmtId="0" fontId="12" fillId="0" borderId="0">
      <protection locked="0"/>
    </xf>
    <xf numFmtId="3" fontId="13" fillId="0" borderId="4">
      <alignment horizontal="center"/>
    </xf>
    <xf numFmtId="0" fontId="14" fillId="0" borderId="5">
      <alignment vertical="center"/>
    </xf>
    <xf numFmtId="0" fontId="12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3" fillId="4" borderId="6" applyNumberFormat="0" applyFont="0" applyAlignment="0" applyProtection="0">
      <alignment vertical="center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9" fontId="5" fillId="17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9" fontId="3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197" fontId="4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/>
    <xf numFmtId="0" fontId="8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3" applyNumberFormat="0" applyAlignment="0" applyProtection="0">
      <alignment vertical="center"/>
    </xf>
    <xf numFmtId="4" fontId="12" fillId="0" borderId="0">
      <protection locked="0"/>
    </xf>
    <xf numFmtId="198" fontId="2" fillId="0" borderId="0">
      <protection locked="0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28" fillId="15" borderId="13" applyNumberFormat="0" applyAlignment="0" applyProtection="0">
      <alignment vertical="center"/>
    </xf>
    <xf numFmtId="41" fontId="2" fillId="0" borderId="0" applyFont="0" applyFill="0" applyBorder="0" applyAlignment="0" applyProtection="0"/>
    <xf numFmtId="202" fontId="5" fillId="17" borderId="0" applyFill="0" applyBorder="0" applyProtection="0">
      <alignment horizontal="right"/>
    </xf>
    <xf numFmtId="40" fontId="3" fillId="0" borderId="1"/>
    <xf numFmtId="0" fontId="29" fillId="0" borderId="0" applyFont="0" applyFill="0" applyBorder="0" applyAlignment="0" applyProtection="0"/>
    <xf numFmtId="199" fontId="3" fillId="0" borderId="0">
      <protection locked="0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2" fillId="0" borderId="0"/>
    <xf numFmtId="0" fontId="12" fillId="0" borderId="14">
      <protection locked="0"/>
    </xf>
    <xf numFmtId="200" fontId="3" fillId="0" borderId="0">
      <protection locked="0"/>
    </xf>
    <xf numFmtId="201" fontId="2" fillId="0" borderId="0">
      <protection locked="0"/>
    </xf>
    <xf numFmtId="0" fontId="30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13" fillId="0" borderId="0"/>
    <xf numFmtId="0" fontId="30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30" fillId="0" borderId="0" applyFont="0" applyFill="0" applyBorder="0" applyAlignment="0" applyProtection="0"/>
    <xf numFmtId="207" fontId="2" fillId="0" borderId="0" applyFont="0" applyFill="0" applyBorder="0" applyAlignment="0" applyProtection="0"/>
    <xf numFmtId="37" fontId="31" fillId="0" borderId="0"/>
    <xf numFmtId="0" fontId="30" fillId="0" borderId="0"/>
    <xf numFmtId="0" fontId="4" fillId="0" borderId="0"/>
    <xf numFmtId="0" fontId="32" fillId="0" borderId="0" applyFill="0" applyBorder="0" applyAlignment="0"/>
    <xf numFmtId="0" fontId="33" fillId="0" borderId="0"/>
    <xf numFmtId="193" fontId="3" fillId="0" borderId="0">
      <protection locked="0"/>
    </xf>
    <xf numFmtId="38" fontId="4" fillId="0" borderId="0" applyFont="0" applyFill="0" applyBorder="0" applyAlignment="0" applyProtection="0"/>
    <xf numFmtId="0" fontId="2" fillId="0" borderId="0"/>
    <xf numFmtId="17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34" fillId="0" borderId="0" applyNumberFormat="0" applyAlignment="0">
      <alignment horizontal="left"/>
    </xf>
    <xf numFmtId="193" fontId="3" fillId="0" borderId="0">
      <protection locked="0"/>
    </xf>
    <xf numFmtId="194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5" fillId="0" borderId="0"/>
    <xf numFmtId="193" fontId="3" fillId="0" borderId="0">
      <protection locked="0"/>
    </xf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5" fillId="0" borderId="0"/>
    <xf numFmtId="0" fontId="36" fillId="0" borderId="0" applyNumberFormat="0" applyAlignment="0">
      <alignment horizontal="left"/>
    </xf>
    <xf numFmtId="203" fontId="37" fillId="0" borderId="0" applyFon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9" fillId="0" borderId="0">
      <protection locked="0"/>
    </xf>
    <xf numFmtId="193" fontId="3" fillId="0" borderId="0">
      <protection locked="0"/>
    </xf>
    <xf numFmtId="38" fontId="40" fillId="17" borderId="0" applyNumberFormat="0" applyBorder="0" applyAlignment="0" applyProtection="0"/>
    <xf numFmtId="0" fontId="41" fillId="0" borderId="0">
      <alignment horizontal="left"/>
    </xf>
    <xf numFmtId="0" fontId="42" fillId="0" borderId="15" applyNumberFormat="0" applyAlignment="0" applyProtection="0">
      <alignment horizontal="left" vertical="center"/>
    </xf>
    <xf numFmtId="0" fontId="42" fillId="0" borderId="16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93" fontId="3" fillId="0" borderId="0">
      <protection locked="0"/>
    </xf>
    <xf numFmtId="193" fontId="3" fillId="0" borderId="0">
      <protection locked="0"/>
    </xf>
    <xf numFmtId="0" fontId="44" fillId="0" borderId="0" applyNumberFormat="0" applyFill="0" applyBorder="0" applyAlignment="0" applyProtection="0"/>
    <xf numFmtId="10" fontId="40" fillId="17" borderId="17" applyNumberFormat="0" applyBorder="0" applyAlignment="0" applyProtection="0"/>
    <xf numFmtId="19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5" fillId="0" borderId="18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" fillId="0" borderId="0">
      <alignment vertical="center"/>
    </xf>
    <xf numFmtId="193" fontId="3" fillId="0" borderId="0">
      <protection locked="0"/>
    </xf>
    <xf numFmtId="10" fontId="4" fillId="0" borderId="0" applyFont="0" applyFill="0" applyBorder="0" applyAlignment="0" applyProtection="0"/>
    <xf numFmtId="193" fontId="3" fillId="0" borderId="0">
      <protection locked="0"/>
    </xf>
    <xf numFmtId="30" fontId="46" fillId="0" borderId="0" applyNumberFormat="0" applyFill="0" applyBorder="0" applyAlignment="0" applyProtection="0">
      <alignment horizontal="left"/>
    </xf>
    <xf numFmtId="0" fontId="4" fillId="19" borderId="0"/>
    <xf numFmtId="0" fontId="45" fillId="0" borderId="0"/>
    <xf numFmtId="40" fontId="47" fillId="0" borderId="0" applyBorder="0">
      <alignment horizontal="right"/>
    </xf>
    <xf numFmtId="0" fontId="48" fillId="0" borderId="0" applyFill="0" applyBorder="0" applyProtection="0">
      <alignment horizontal="centerContinuous" vertical="center"/>
    </xf>
    <xf numFmtId="0" fontId="29" fillId="17" borderId="0" applyFill="0" applyBorder="0" applyProtection="0">
      <alignment horizontal="center" vertical="center"/>
    </xf>
    <xf numFmtId="193" fontId="3" fillId="0" borderId="19">
      <protection locked="0"/>
    </xf>
    <xf numFmtId="0" fontId="49" fillId="0" borderId="20">
      <alignment horizontal="left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73" fillId="0" borderId="0"/>
    <xf numFmtId="0" fontId="2" fillId="0" borderId="0"/>
    <xf numFmtId="41" fontId="2" fillId="0" borderId="0" applyFont="0" applyFill="0" applyBorder="0" applyAlignment="0" applyProtection="0"/>
    <xf numFmtId="0" fontId="2" fillId="0" borderId="0"/>
    <xf numFmtId="41" fontId="55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73">
    <xf numFmtId="0" fontId="0" fillId="0" borderId="0" xfId="0">
      <alignment vertical="center"/>
    </xf>
    <xf numFmtId="0" fontId="29" fillId="0" borderId="0" xfId="2203" applyFont="1"/>
    <xf numFmtId="0" fontId="51" fillId="0" borderId="0" xfId="2203" applyFont="1" applyAlignment="1">
      <alignment horizontal="right"/>
    </xf>
    <xf numFmtId="0" fontId="29" fillId="0" borderId="0" xfId="2203" applyFont="1" applyAlignment="1">
      <alignment vertical="center"/>
    </xf>
    <xf numFmtId="0" fontId="52" fillId="0" borderId="0" xfId="2203" applyFont="1" applyAlignment="1">
      <alignment horizontal="right" vertical="center"/>
    </xf>
    <xf numFmtId="0" fontId="53" fillId="0" borderId="0" xfId="2203" applyFont="1"/>
    <xf numFmtId="2" fontId="29" fillId="0" borderId="0" xfId="2203" applyNumberFormat="1" applyFont="1"/>
    <xf numFmtId="189" fontId="29" fillId="0" borderId="0" xfId="2203" applyNumberFormat="1" applyFont="1"/>
    <xf numFmtId="0" fontId="52" fillId="0" borderId="0" xfId="2203" applyFont="1" applyAlignment="1">
      <alignment vertical="center"/>
    </xf>
    <xf numFmtId="0" fontId="54" fillId="0" borderId="0" xfId="2203" applyFont="1" applyAlignment="1">
      <alignment horizontal="center" vertical="center"/>
    </xf>
    <xf numFmtId="0" fontId="54" fillId="0" borderId="0" xfId="2203" applyFont="1" applyAlignment="1">
      <alignment vertical="center"/>
    </xf>
    <xf numFmtId="0" fontId="55" fillId="0" borderId="5" xfId="2203" applyFont="1" applyBorder="1" applyAlignment="1">
      <alignment horizontal="right" vertical="center"/>
    </xf>
    <xf numFmtId="0" fontId="54" fillId="0" borderId="0" xfId="2203" applyFont="1" applyAlignment="1">
      <alignment horizontal="left" vertical="center"/>
    </xf>
    <xf numFmtId="0" fontId="54" fillId="0" borderId="5" xfId="2203" applyFont="1" applyBorder="1" applyAlignment="1">
      <alignment vertical="center"/>
    </xf>
    <xf numFmtId="0" fontId="54" fillId="20" borderId="20" xfId="2203" applyFont="1" applyFill="1" applyBorder="1" applyAlignment="1">
      <alignment horizontal="center" vertical="center"/>
    </xf>
    <xf numFmtId="0" fontId="54" fillId="20" borderId="25" xfId="2203" applyFont="1" applyFill="1" applyBorder="1" applyAlignment="1">
      <alignment horizontal="center" vertical="center" wrapText="1"/>
    </xf>
    <xf numFmtId="0" fontId="54" fillId="20" borderId="26" xfId="2203" applyFont="1" applyFill="1" applyBorder="1" applyAlignment="1">
      <alignment horizontal="center" vertical="center"/>
    </xf>
    <xf numFmtId="0" fontId="54" fillId="20" borderId="26" xfId="2203" applyFont="1" applyFill="1" applyBorder="1" applyAlignment="1">
      <alignment horizontal="center" vertical="center" wrapText="1"/>
    </xf>
    <xf numFmtId="0" fontId="54" fillId="20" borderId="20" xfId="2203" applyFont="1" applyFill="1" applyBorder="1" applyAlignment="1">
      <alignment horizontal="center" vertical="center" wrapText="1"/>
    </xf>
    <xf numFmtId="0" fontId="54" fillId="20" borderId="31" xfId="2203" applyFont="1" applyFill="1" applyBorder="1" applyAlignment="1">
      <alignment horizontal="center" vertical="center"/>
    </xf>
    <xf numFmtId="0" fontId="54" fillId="20" borderId="32" xfId="2203" applyFont="1" applyFill="1" applyBorder="1" applyAlignment="1">
      <alignment horizontal="center" vertical="center"/>
    </xf>
    <xf numFmtId="0" fontId="54" fillId="20" borderId="4" xfId="2203" applyFont="1" applyFill="1" applyBorder="1" applyAlignment="1">
      <alignment horizontal="center" vertical="center"/>
    </xf>
    <xf numFmtId="0" fontId="54" fillId="20" borderId="33" xfId="2203" applyFont="1" applyFill="1" applyBorder="1" applyAlignment="1">
      <alignment horizontal="center" vertical="center"/>
    </xf>
    <xf numFmtId="0" fontId="54" fillId="20" borderId="34" xfId="2203" applyFont="1" applyFill="1" applyBorder="1" applyAlignment="1">
      <alignment horizontal="center" vertical="center"/>
    </xf>
    <xf numFmtId="0" fontId="54" fillId="20" borderId="35" xfId="2203" applyFont="1" applyFill="1" applyBorder="1" applyAlignment="1">
      <alignment horizontal="center" vertical="center"/>
    </xf>
    <xf numFmtId="0" fontId="54" fillId="0" borderId="20" xfId="2203" applyFont="1" applyBorder="1" applyAlignment="1">
      <alignment horizontal="center" vertical="center"/>
    </xf>
    <xf numFmtId="0" fontId="54" fillId="0" borderId="39" xfId="2203" applyFont="1" applyBorder="1" applyAlignment="1">
      <alignment horizontal="center" vertical="center"/>
    </xf>
    <xf numFmtId="0" fontId="54" fillId="0" borderId="21" xfId="2203" applyFont="1" applyBorder="1" applyAlignment="1">
      <alignment horizontal="center" vertical="center"/>
    </xf>
    <xf numFmtId="0" fontId="54" fillId="0" borderId="40" xfId="2203" applyFont="1" applyBorder="1" applyAlignment="1">
      <alignment horizontal="center" vertical="center"/>
    </xf>
    <xf numFmtId="0" fontId="54" fillId="0" borderId="41" xfId="2203" applyFont="1" applyBorder="1" applyAlignment="1">
      <alignment horizontal="center" vertical="center"/>
    </xf>
    <xf numFmtId="0" fontId="54" fillId="0" borderId="42" xfId="2203" applyFont="1" applyBorder="1" applyAlignment="1">
      <alignment horizontal="center" vertical="center"/>
    </xf>
    <xf numFmtId="0" fontId="54" fillId="0" borderId="22" xfId="2203" applyFont="1" applyBorder="1" applyAlignment="1">
      <alignment horizontal="center" vertical="center"/>
    </xf>
    <xf numFmtId="0" fontId="54" fillId="0" borderId="44" xfId="2203" applyFont="1" applyBorder="1" applyAlignment="1">
      <alignment horizontal="center" vertical="center"/>
    </xf>
    <xf numFmtId="0" fontId="54" fillId="0" borderId="46" xfId="2203" applyFont="1" applyBorder="1" applyAlignment="1">
      <alignment horizontal="center" vertical="center"/>
    </xf>
    <xf numFmtId="177" fontId="54" fillId="20" borderId="17" xfId="2180" applyFont="1" applyFill="1" applyBorder="1" applyAlignment="1">
      <alignment horizontal="center" vertical="center"/>
    </xf>
    <xf numFmtId="177" fontId="54" fillId="20" borderId="48" xfId="2180" applyFont="1" applyFill="1" applyBorder="1" applyAlignment="1">
      <alignment horizontal="center" vertical="center"/>
    </xf>
    <xf numFmtId="177" fontId="54" fillId="20" borderId="50" xfId="2180" applyFont="1" applyFill="1" applyBorder="1" applyAlignment="1">
      <alignment horizontal="center" vertical="center"/>
    </xf>
    <xf numFmtId="177" fontId="54" fillId="20" borderId="47" xfId="2180" applyFont="1" applyFill="1" applyBorder="1" applyAlignment="1">
      <alignment horizontal="center" vertical="center"/>
    </xf>
    <xf numFmtId="179" fontId="54" fillId="0" borderId="40" xfId="2203" applyNumberFormat="1" applyFont="1" applyBorder="1" applyAlignment="1">
      <alignment horizontal="center" vertical="center"/>
    </xf>
    <xf numFmtId="179" fontId="54" fillId="0" borderId="43" xfId="2203" applyNumberFormat="1" applyFont="1" applyBorder="1" applyAlignment="1">
      <alignment horizontal="center" vertical="center"/>
    </xf>
    <xf numFmtId="181" fontId="54" fillId="0" borderId="41" xfId="2180" applyNumberFormat="1" applyFont="1" applyFill="1" applyBorder="1" applyAlignment="1">
      <alignment horizontal="center" vertical="center"/>
    </xf>
    <xf numFmtId="181" fontId="54" fillId="0" borderId="39" xfId="2180" applyNumberFormat="1" applyFont="1" applyFill="1" applyBorder="1" applyAlignment="1">
      <alignment horizontal="center" vertical="center"/>
    </xf>
    <xf numFmtId="192" fontId="59" fillId="0" borderId="30" xfId="2204" applyNumberFormat="1" applyFont="1" applyBorder="1" applyAlignment="1">
      <alignment horizontal="center" vertical="center"/>
    </xf>
    <xf numFmtId="191" fontId="59" fillId="0" borderId="30" xfId="2204" applyNumberFormat="1" applyFont="1" applyBorder="1" applyAlignment="1">
      <alignment horizontal="center" vertical="center"/>
    </xf>
    <xf numFmtId="3" fontId="59" fillId="0" borderId="30" xfId="2204" applyNumberFormat="1" applyFont="1" applyBorder="1" applyAlignment="1" applyProtection="1">
      <alignment horizontal="center" vertical="center"/>
      <protection locked="0"/>
    </xf>
    <xf numFmtId="181" fontId="54" fillId="0" borderId="0" xfId="2180" applyNumberFormat="1" applyFont="1" applyAlignment="1">
      <alignment vertical="center"/>
    </xf>
    <xf numFmtId="187" fontId="54" fillId="0" borderId="0" xfId="2203" applyNumberFormat="1" applyFont="1" applyAlignment="1">
      <alignment vertical="center"/>
    </xf>
    <xf numFmtId="0" fontId="29" fillId="0" borderId="0" xfId="2203" applyFont="1" applyAlignment="1">
      <alignment horizontal="center" vertical="center"/>
    </xf>
    <xf numFmtId="0" fontId="59" fillId="0" borderId="57" xfId="2203" applyFont="1" applyBorder="1" applyAlignment="1">
      <alignment horizontal="center" vertical="center"/>
    </xf>
    <xf numFmtId="0" fontId="29" fillId="0" borderId="58" xfId="2203" applyFont="1" applyBorder="1" applyAlignment="1">
      <alignment vertical="center"/>
    </xf>
    <xf numFmtId="0" fontId="59" fillId="0" borderId="59" xfId="2203" applyFont="1" applyBorder="1" applyAlignment="1">
      <alignment horizontal="center" vertical="center"/>
    </xf>
    <xf numFmtId="181" fontId="59" fillId="0" borderId="59" xfId="2180" applyNumberFormat="1" applyFont="1" applyBorder="1" applyAlignment="1">
      <alignment horizontal="center" vertical="center"/>
    </xf>
    <xf numFmtId="177" fontId="59" fillId="0" borderId="59" xfId="2180" applyFont="1" applyBorder="1" applyAlignment="1">
      <alignment horizontal="center" vertical="center"/>
    </xf>
    <xf numFmtId="179" fontId="59" fillId="0" borderId="59" xfId="2203" applyNumberFormat="1" applyFont="1" applyBorder="1" applyAlignment="1">
      <alignment horizontal="center" vertical="center"/>
    </xf>
    <xf numFmtId="188" fontId="63" fillId="22" borderId="60" xfId="2203" applyNumberFormat="1" applyFont="1" applyFill="1" applyBorder="1" applyAlignment="1">
      <alignment horizontal="center" vertical="center"/>
    </xf>
    <xf numFmtId="177" fontId="59" fillId="20" borderId="61" xfId="2203" applyNumberFormat="1" applyFont="1" applyFill="1" applyBorder="1" applyAlignment="1">
      <alignment horizontal="center" vertical="center"/>
    </xf>
    <xf numFmtId="177" fontId="5" fillId="20" borderId="61" xfId="2180" applyFont="1" applyFill="1" applyBorder="1" applyAlignment="1">
      <alignment horizontal="center" vertical="center"/>
    </xf>
    <xf numFmtId="177" fontId="64" fillId="20" borderId="61" xfId="2203" applyNumberFormat="1" applyFont="1" applyFill="1" applyBorder="1" applyAlignment="1">
      <alignment horizontal="center" vertical="center"/>
    </xf>
    <xf numFmtId="177" fontId="59" fillId="20" borderId="62" xfId="2203" applyNumberFormat="1" applyFont="1" applyFill="1" applyBorder="1" applyAlignment="1">
      <alignment horizontal="center" vertical="center"/>
    </xf>
    <xf numFmtId="0" fontId="54" fillId="0" borderId="5" xfId="2203" applyFont="1" applyBorder="1" applyAlignment="1">
      <alignment horizontal="right" vertical="center"/>
    </xf>
    <xf numFmtId="0" fontId="54" fillId="20" borderId="23" xfId="2203" applyFont="1" applyFill="1" applyBorder="1" applyAlignment="1">
      <alignment horizontal="center" vertical="center" wrapText="1"/>
    </xf>
    <xf numFmtId="184" fontId="54" fillId="20" borderId="4" xfId="2203" applyNumberFormat="1" applyFont="1" applyFill="1" applyBorder="1" applyAlignment="1">
      <alignment horizontal="center" vertical="center"/>
    </xf>
    <xf numFmtId="184" fontId="54" fillId="20" borderId="34" xfId="2203" applyNumberFormat="1" applyFont="1" applyFill="1" applyBorder="1" applyAlignment="1">
      <alignment horizontal="center" vertical="center"/>
    </xf>
    <xf numFmtId="184" fontId="54" fillId="20" borderId="31" xfId="2203" applyNumberFormat="1" applyFont="1" applyFill="1" applyBorder="1" applyAlignment="1">
      <alignment horizontal="center" vertical="center"/>
    </xf>
    <xf numFmtId="181" fontId="54" fillId="0" borderId="23" xfId="2180" applyNumberFormat="1" applyFont="1" applyFill="1" applyBorder="1" applyAlignment="1">
      <alignment horizontal="center" vertical="center"/>
    </xf>
    <xf numFmtId="181" fontId="54" fillId="0" borderId="20" xfId="2180" applyNumberFormat="1" applyFont="1" applyFill="1" applyBorder="1" applyAlignment="1">
      <alignment horizontal="center" vertical="center"/>
    </xf>
    <xf numFmtId="181" fontId="54" fillId="0" borderId="26" xfId="2180" applyNumberFormat="1" applyFont="1" applyFill="1" applyBorder="1" applyAlignment="1">
      <alignment horizontal="center" vertical="center"/>
    </xf>
    <xf numFmtId="177" fontId="54" fillId="0" borderId="41" xfId="2180" applyFont="1" applyFill="1" applyBorder="1" applyAlignment="1">
      <alignment horizontal="center" vertical="center"/>
    </xf>
    <xf numFmtId="177" fontId="54" fillId="0" borderId="39" xfId="2180" applyFont="1" applyFill="1" applyBorder="1" applyAlignment="1">
      <alignment horizontal="center" vertical="center"/>
    </xf>
    <xf numFmtId="0" fontId="54" fillId="0" borderId="23" xfId="2203" applyFont="1" applyBorder="1" applyAlignment="1">
      <alignment horizontal="center" vertical="center"/>
    </xf>
    <xf numFmtId="0" fontId="54" fillId="0" borderId="72" xfId="2203" applyFont="1" applyBorder="1" applyAlignment="1">
      <alignment horizontal="center" vertical="center"/>
    </xf>
    <xf numFmtId="177" fontId="54" fillId="0" borderId="69" xfId="2180" applyFont="1" applyFill="1" applyBorder="1" applyAlignment="1">
      <alignment horizontal="center" vertical="center"/>
    </xf>
    <xf numFmtId="0" fontId="54" fillId="0" borderId="73" xfId="2203" applyFont="1" applyBorder="1" applyAlignment="1">
      <alignment horizontal="center" vertical="center"/>
    </xf>
    <xf numFmtId="0" fontId="65" fillId="0" borderId="0" xfId="2203" applyFont="1" applyAlignment="1">
      <alignment horizontal="left" vertical="center"/>
    </xf>
    <xf numFmtId="0" fontId="54" fillId="0" borderId="22" xfId="2203" applyFont="1" applyBorder="1" applyAlignment="1">
      <alignment horizontal="right" vertical="center"/>
    </xf>
    <xf numFmtId="0" fontId="54" fillId="0" borderId="45" xfId="2203" applyFont="1" applyBorder="1" applyAlignment="1">
      <alignment horizontal="left" vertical="center"/>
    </xf>
    <xf numFmtId="0" fontId="54" fillId="0" borderId="40" xfId="2203" applyFont="1" applyBorder="1" applyAlignment="1">
      <alignment horizontal="right" vertical="center"/>
    </xf>
    <xf numFmtId="177" fontId="54" fillId="0" borderId="23" xfId="2180" applyFont="1" applyFill="1" applyBorder="1" applyAlignment="1">
      <alignment horizontal="center" vertical="center"/>
    </xf>
    <xf numFmtId="177" fontId="54" fillId="0" borderId="40" xfId="2180" applyFont="1" applyFill="1" applyBorder="1" applyAlignment="1">
      <alignment horizontal="center" vertical="center"/>
    </xf>
    <xf numFmtId="177" fontId="54" fillId="0" borderId="43" xfId="2180" applyFont="1" applyFill="1" applyBorder="1" applyAlignment="1">
      <alignment horizontal="center" vertical="center"/>
    </xf>
    <xf numFmtId="0" fontId="54" fillId="0" borderId="26" xfId="2203" applyFont="1" applyBorder="1" applyAlignment="1">
      <alignment horizontal="center" vertical="center"/>
    </xf>
    <xf numFmtId="0" fontId="54" fillId="0" borderId="28" xfId="2203" applyFont="1" applyBorder="1" applyAlignment="1">
      <alignment horizontal="center" vertical="center"/>
    </xf>
    <xf numFmtId="0" fontId="54" fillId="0" borderId="30" xfId="2203" applyFont="1" applyBorder="1" applyAlignment="1">
      <alignment horizontal="center" vertical="center"/>
    </xf>
    <xf numFmtId="0" fontId="54" fillId="0" borderId="24" xfId="2203" applyFont="1" applyBorder="1" applyAlignment="1">
      <alignment horizontal="center" vertical="center"/>
    </xf>
    <xf numFmtId="0" fontId="54" fillId="0" borderId="68" xfId="2203" applyFont="1" applyBorder="1" applyAlignment="1">
      <alignment horizontal="right" vertical="center"/>
    </xf>
    <xf numFmtId="177" fontId="54" fillId="0" borderId="39" xfId="2180" applyFont="1" applyBorder="1" applyAlignment="1">
      <alignment horizontal="center" vertical="center"/>
    </xf>
    <xf numFmtId="177" fontId="54" fillId="0" borderId="20" xfId="2180" applyFont="1" applyFill="1" applyBorder="1" applyAlignment="1">
      <alignment horizontal="center" vertical="center"/>
    </xf>
    <xf numFmtId="204" fontId="54" fillId="0" borderId="75" xfId="2177" applyNumberFormat="1" applyFont="1" applyFill="1" applyBorder="1" applyAlignment="1">
      <alignment vertical="center"/>
    </xf>
    <xf numFmtId="204" fontId="54" fillId="0" borderId="76" xfId="2177" applyNumberFormat="1" applyFont="1" applyFill="1" applyBorder="1" applyAlignment="1">
      <alignment vertical="center"/>
    </xf>
    <xf numFmtId="204" fontId="54" fillId="0" borderId="77" xfId="2177" applyNumberFormat="1" applyFont="1" applyFill="1" applyBorder="1" applyAlignment="1">
      <alignment vertical="center"/>
    </xf>
    <xf numFmtId="204" fontId="54" fillId="0" borderId="78" xfId="2177" applyNumberFormat="1" applyFont="1" applyFill="1" applyBorder="1" applyAlignment="1">
      <alignment vertical="center"/>
    </xf>
    <xf numFmtId="181" fontId="54" fillId="0" borderId="31" xfId="2177" applyNumberFormat="1" applyFont="1" applyFill="1" applyBorder="1" applyAlignment="1">
      <alignment vertical="center"/>
    </xf>
    <xf numFmtId="181" fontId="54" fillId="0" borderId="4" xfId="2177" applyNumberFormat="1" applyFont="1" applyFill="1" applyBorder="1" applyAlignment="1">
      <alignment vertical="center"/>
    </xf>
    <xf numFmtId="181" fontId="54" fillId="0" borderId="34" xfId="2177" applyNumberFormat="1" applyFont="1" applyFill="1" applyBorder="1" applyAlignment="1">
      <alignment vertical="center"/>
    </xf>
    <xf numFmtId="181" fontId="54" fillId="0" borderId="32" xfId="2177" applyNumberFormat="1" applyFont="1" applyFill="1" applyBorder="1" applyAlignment="1">
      <alignment vertical="center"/>
    </xf>
    <xf numFmtId="191" fontId="59" fillId="23" borderId="30" xfId="2204" applyNumberFormat="1" applyFont="1" applyFill="1" applyBorder="1" applyAlignment="1">
      <alignment horizontal="center" vertical="center"/>
    </xf>
    <xf numFmtId="3" fontId="59" fillId="23" borderId="30" xfId="2204" quotePrefix="1" applyNumberFormat="1" applyFont="1" applyFill="1" applyBorder="1" applyAlignment="1">
      <alignment horizontal="center" vertical="center"/>
    </xf>
    <xf numFmtId="192" fontId="59" fillId="23" borderId="30" xfId="2204" applyNumberFormat="1" applyFont="1" applyFill="1" applyBorder="1" applyAlignment="1">
      <alignment horizontal="center" vertical="center"/>
    </xf>
    <xf numFmtId="3" fontId="59" fillId="23" borderId="30" xfId="2204" applyNumberFormat="1" applyFont="1" applyFill="1" applyBorder="1" applyAlignment="1" applyProtection="1">
      <alignment horizontal="center" vertical="center"/>
      <protection locked="0"/>
    </xf>
    <xf numFmtId="0" fontId="29" fillId="0" borderId="0" xfId="2202" applyFont="1"/>
    <xf numFmtId="189" fontId="29" fillId="0" borderId="0" xfId="2202" applyNumberFormat="1" applyFont="1"/>
    <xf numFmtId="2" fontId="29" fillId="0" borderId="0" xfId="2202" applyNumberFormat="1" applyFont="1"/>
    <xf numFmtId="0" fontId="53" fillId="0" borderId="0" xfId="2202" applyFont="1"/>
    <xf numFmtId="0" fontId="52" fillId="0" borderId="0" xfId="2202" applyFont="1" applyAlignment="1">
      <alignment horizontal="right" vertical="center"/>
    </xf>
    <xf numFmtId="0" fontId="29" fillId="0" borderId="0" xfId="2202" applyFont="1" applyAlignment="1">
      <alignment vertical="center"/>
    </xf>
    <xf numFmtId="0" fontId="51" fillId="0" borderId="0" xfId="2202" applyFont="1" applyAlignment="1">
      <alignment horizontal="right"/>
    </xf>
    <xf numFmtId="0" fontId="67" fillId="0" borderId="0" xfId="2202" applyFont="1" applyAlignment="1">
      <alignment vertical="center"/>
    </xf>
    <xf numFmtId="0" fontId="66" fillId="0" borderId="32" xfId="2202" applyFont="1" applyBorder="1" applyAlignment="1">
      <alignment vertical="center"/>
    </xf>
    <xf numFmtId="0" fontId="66" fillId="0" borderId="31" xfId="2202" applyFont="1" applyBorder="1" applyAlignment="1">
      <alignment vertical="center"/>
    </xf>
    <xf numFmtId="177" fontId="66" fillId="0" borderId="4" xfId="2179" applyFont="1" applyBorder="1" applyAlignment="1">
      <alignment vertical="center"/>
    </xf>
    <xf numFmtId="177" fontId="66" fillId="0" borderId="33" xfId="2179" applyFont="1" applyBorder="1" applyAlignment="1">
      <alignment vertical="center"/>
    </xf>
    <xf numFmtId="177" fontId="66" fillId="0" borderId="31" xfId="2179" applyFont="1" applyBorder="1" applyAlignment="1">
      <alignment vertical="center"/>
    </xf>
    <xf numFmtId="0" fontId="66" fillId="0" borderId="4" xfId="2202" applyFont="1" applyBorder="1" applyAlignment="1">
      <alignment vertical="center"/>
    </xf>
    <xf numFmtId="2" fontId="66" fillId="0" borderId="4" xfId="2179" applyNumberFormat="1" applyFont="1" applyBorder="1" applyAlignment="1">
      <alignment vertical="center"/>
    </xf>
    <xf numFmtId="0" fontId="66" fillId="0" borderId="35" xfId="2202" applyFont="1" applyBorder="1" applyAlignment="1">
      <alignment vertical="center"/>
    </xf>
    <xf numFmtId="0" fontId="66" fillId="0" borderId="32" xfId="2202" applyFont="1" applyBorder="1" applyAlignment="1">
      <alignment horizontal="center" vertical="center"/>
    </xf>
    <xf numFmtId="0" fontId="66" fillId="0" borderId="78" xfId="2202" applyFont="1" applyBorder="1" applyAlignment="1">
      <alignment vertical="center"/>
    </xf>
    <xf numFmtId="0" fontId="66" fillId="0" borderId="75" xfId="2202" applyFont="1" applyBorder="1" applyAlignment="1">
      <alignment vertical="center"/>
    </xf>
    <xf numFmtId="183" fontId="66" fillId="0" borderId="76" xfId="2179" applyNumberFormat="1" applyFont="1" applyBorder="1" applyAlignment="1">
      <alignment vertical="center"/>
    </xf>
    <xf numFmtId="183" fontId="66" fillId="0" borderId="75" xfId="2179" applyNumberFormat="1" applyFont="1" applyBorder="1" applyAlignment="1">
      <alignment vertical="center"/>
    </xf>
    <xf numFmtId="0" fontId="66" fillId="0" borderId="76" xfId="2202" applyFont="1" applyBorder="1" applyAlignment="1">
      <alignment vertical="center"/>
    </xf>
    <xf numFmtId="2" fontId="66" fillId="0" borderId="76" xfId="2202" applyNumberFormat="1" applyFont="1" applyBorder="1" applyAlignment="1">
      <alignment vertical="center"/>
    </xf>
    <xf numFmtId="181" fontId="66" fillId="0" borderId="31" xfId="2179" applyNumberFormat="1" applyFont="1" applyBorder="1" applyAlignment="1">
      <alignment vertical="center"/>
    </xf>
    <xf numFmtId="182" fontId="66" fillId="0" borderId="33" xfId="2179" applyNumberFormat="1" applyFont="1" applyBorder="1" applyAlignment="1">
      <alignment vertical="center"/>
    </xf>
    <xf numFmtId="2" fontId="66" fillId="0" borderId="35" xfId="2202" applyNumberFormat="1" applyFont="1" applyBorder="1" applyAlignment="1">
      <alignment vertical="center"/>
    </xf>
    <xf numFmtId="177" fontId="66" fillId="0" borderId="76" xfId="2179" applyFont="1" applyBorder="1" applyAlignment="1">
      <alignment vertical="center"/>
    </xf>
    <xf numFmtId="182" fontId="66" fillId="0" borderId="75" xfId="2179" applyNumberFormat="1" applyFont="1" applyBorder="1" applyAlignment="1">
      <alignment vertical="center"/>
    </xf>
    <xf numFmtId="2" fontId="66" fillId="0" borderId="75" xfId="2202" applyNumberFormat="1" applyFont="1" applyBorder="1" applyAlignment="1">
      <alignment vertical="center"/>
    </xf>
    <xf numFmtId="177" fontId="66" fillId="0" borderId="75" xfId="2179" applyFont="1" applyBorder="1" applyAlignment="1">
      <alignment vertical="center"/>
    </xf>
    <xf numFmtId="183" fontId="66" fillId="0" borderId="33" xfId="2179" applyNumberFormat="1" applyFont="1" applyBorder="1" applyAlignment="1">
      <alignment vertical="center"/>
    </xf>
    <xf numFmtId="180" fontId="66" fillId="0" borderId="76" xfId="2202" applyNumberFormat="1" applyFont="1" applyBorder="1" applyAlignment="1">
      <alignment vertical="center"/>
    </xf>
    <xf numFmtId="181" fontId="66" fillId="0" borderId="33" xfId="2179" applyNumberFormat="1" applyFont="1" applyBorder="1" applyAlignment="1">
      <alignment vertical="center"/>
    </xf>
    <xf numFmtId="177" fontId="66" fillId="0" borderId="32" xfId="2179" applyFont="1" applyBorder="1" applyAlignment="1">
      <alignment vertical="center"/>
    </xf>
    <xf numFmtId="183" fontId="66" fillId="0" borderId="31" xfId="2179" applyNumberFormat="1" applyFont="1" applyBorder="1" applyAlignment="1">
      <alignment vertical="center"/>
    </xf>
    <xf numFmtId="2" fontId="66" fillId="0" borderId="33" xfId="2179" applyNumberFormat="1" applyFont="1" applyBorder="1" applyAlignment="1">
      <alignment vertical="center"/>
    </xf>
    <xf numFmtId="2" fontId="66" fillId="0" borderId="78" xfId="2202" applyNumberFormat="1" applyFont="1" applyBorder="1" applyAlignment="1">
      <alignment vertical="center"/>
    </xf>
    <xf numFmtId="181" fontId="66" fillId="0" borderId="32" xfId="2179" applyNumberFormat="1" applyFont="1" applyBorder="1" applyAlignment="1">
      <alignment vertical="center"/>
    </xf>
    <xf numFmtId="183" fontId="66" fillId="0" borderId="76" xfId="2179" applyNumberFormat="1" applyFont="1" applyFill="1" applyBorder="1" applyAlignment="1">
      <alignment vertical="center"/>
    </xf>
    <xf numFmtId="0" fontId="67" fillId="0" borderId="0" xfId="2202" applyFont="1" applyAlignment="1">
      <alignment horizontal="center" vertical="center"/>
    </xf>
    <xf numFmtId="0" fontId="66" fillId="0" borderId="31" xfId="2202" applyFont="1" applyBorder="1" applyAlignment="1">
      <alignment horizontal="center" vertical="center"/>
    </xf>
    <xf numFmtId="0" fontId="66" fillId="0" borderId="4" xfId="2202" applyFont="1" applyBorder="1" applyAlignment="1">
      <alignment horizontal="center" vertical="center"/>
    </xf>
    <xf numFmtId="0" fontId="66" fillId="0" borderId="26" xfId="2202" applyFont="1" applyBorder="1" applyAlignment="1">
      <alignment horizontal="center" vertical="center"/>
    </xf>
    <xf numFmtId="0" fontId="66" fillId="0" borderId="20" xfId="2202" applyFont="1" applyBorder="1" applyAlignment="1">
      <alignment horizontal="center" vertical="center"/>
    </xf>
    <xf numFmtId="0" fontId="55" fillId="0" borderId="0" xfId="2202" applyFont="1" applyAlignment="1">
      <alignment horizontal="left" vertical="center"/>
    </xf>
    <xf numFmtId="0" fontId="58" fillId="0" borderId="0" xfId="2202" applyFont="1" applyAlignment="1">
      <alignment vertical="center"/>
    </xf>
    <xf numFmtId="0" fontId="58" fillId="0" borderId="0" xfId="2202" applyFont="1" applyAlignment="1">
      <alignment horizontal="right" vertical="center"/>
    </xf>
    <xf numFmtId="0" fontId="70" fillId="0" borderId="0" xfId="2202" applyFont="1" applyAlignment="1">
      <alignment horizontal="left" vertical="center"/>
    </xf>
    <xf numFmtId="0" fontId="71" fillId="0" borderId="0" xfId="2202" applyFont="1" applyAlignment="1">
      <alignment horizontal="left" vertical="center"/>
    </xf>
    <xf numFmtId="0" fontId="29" fillId="0" borderId="0" xfId="2202" applyFont="1" applyAlignment="1">
      <alignment horizontal="center" vertical="center"/>
    </xf>
    <xf numFmtId="0" fontId="29" fillId="0" borderId="87" xfId="2202" applyFont="1" applyBorder="1" applyAlignment="1">
      <alignment horizontal="center" vertical="center"/>
    </xf>
    <xf numFmtId="182" fontId="29" fillId="0" borderId="88" xfId="2179" applyNumberFormat="1" applyFont="1" applyBorder="1" applyAlignment="1">
      <alignment horizontal="center" vertical="center"/>
    </xf>
    <xf numFmtId="0" fontId="29" fillId="0" borderId="89" xfId="2202" applyFont="1" applyBorder="1" applyAlignment="1">
      <alignment horizontal="center" vertical="center"/>
    </xf>
    <xf numFmtId="182" fontId="29" fillId="0" borderId="90" xfId="2179" applyNumberFormat="1" applyFont="1" applyBorder="1" applyAlignment="1">
      <alignment horizontal="center" vertical="center"/>
    </xf>
    <xf numFmtId="177" fontId="29" fillId="0" borderId="90" xfId="2179" applyFont="1" applyBorder="1" applyAlignment="1">
      <alignment horizontal="center" vertical="center"/>
    </xf>
    <xf numFmtId="0" fontId="29" fillId="0" borderId="91" xfId="2202" applyFont="1" applyBorder="1" applyAlignment="1">
      <alignment horizontal="center" vertical="center"/>
    </xf>
    <xf numFmtId="0" fontId="29" fillId="0" borderId="92" xfId="2202" applyFont="1" applyBorder="1" applyAlignment="1">
      <alignment horizontal="center" vertical="center"/>
    </xf>
    <xf numFmtId="182" fontId="29" fillId="0" borderId="93" xfId="2179" applyNumberFormat="1" applyFont="1" applyBorder="1" applyAlignment="1">
      <alignment horizontal="center" vertical="center"/>
    </xf>
    <xf numFmtId="0" fontId="29" fillId="0" borderId="46" xfId="2202" applyFont="1" applyBorder="1" applyAlignment="1">
      <alignment horizontal="center" vertical="center"/>
    </xf>
    <xf numFmtId="182" fontId="29" fillId="0" borderId="71" xfId="2179" applyNumberFormat="1" applyFont="1" applyBorder="1" applyAlignment="1">
      <alignment horizontal="center" vertical="center"/>
    </xf>
    <xf numFmtId="0" fontId="29" fillId="0" borderId="71" xfId="2202" applyFont="1" applyBorder="1" applyAlignment="1">
      <alignment horizontal="center" vertical="center"/>
    </xf>
    <xf numFmtId="0" fontId="29" fillId="0" borderId="95" xfId="2202" applyFont="1" applyBorder="1" applyAlignment="1">
      <alignment horizontal="center" vertical="center"/>
    </xf>
    <xf numFmtId="182" fontId="29" fillId="0" borderId="27" xfId="2179" applyNumberFormat="1" applyFont="1" applyBorder="1" applyAlignment="1">
      <alignment horizontal="center" vertical="center"/>
    </xf>
    <xf numFmtId="0" fontId="29" fillId="0" borderId="20" xfId="2202" applyFont="1" applyBorder="1" applyAlignment="1">
      <alignment horizontal="center" vertical="center"/>
    </xf>
    <xf numFmtId="182" fontId="29" fillId="0" borderId="23" xfId="2179" applyNumberFormat="1" applyFont="1" applyBorder="1" applyAlignment="1">
      <alignment horizontal="center" vertical="center"/>
    </xf>
    <xf numFmtId="177" fontId="29" fillId="0" borderId="23" xfId="2179" applyFont="1" applyBorder="1" applyAlignment="1">
      <alignment horizontal="center" vertical="center"/>
    </xf>
    <xf numFmtId="0" fontId="29" fillId="0" borderId="33" xfId="2202" applyFont="1" applyBorder="1" applyAlignment="1">
      <alignment horizontal="center" vertical="center"/>
    </xf>
    <xf numFmtId="0" fontId="29" fillId="0" borderId="31" xfId="2202" applyFont="1" applyBorder="1" applyAlignment="1">
      <alignment horizontal="center" vertical="center"/>
    </xf>
    <xf numFmtId="0" fontId="29" fillId="0" borderId="34" xfId="2202" applyFont="1" applyBorder="1" applyAlignment="1">
      <alignment horizontal="center" vertical="center"/>
    </xf>
    <xf numFmtId="0" fontId="5" fillId="0" borderId="0" xfId="2202" applyFont="1" applyAlignment="1">
      <alignment horizontal="left" vertical="center"/>
    </xf>
    <xf numFmtId="0" fontId="5" fillId="0" borderId="0" xfId="2202" applyFont="1" applyAlignment="1">
      <alignment horizontal="right" vertical="center"/>
    </xf>
    <xf numFmtId="41" fontId="54" fillId="0" borderId="26" xfId="2177" applyFont="1" applyFill="1" applyBorder="1" applyAlignment="1">
      <alignment horizontal="center" vertical="center"/>
    </xf>
    <xf numFmtId="41" fontId="54" fillId="20" borderId="49" xfId="2177" applyFont="1" applyFill="1" applyBorder="1" applyAlignment="1">
      <alignment horizontal="center" vertical="center"/>
    </xf>
    <xf numFmtId="0" fontId="54" fillId="24" borderId="22" xfId="2203" applyFont="1" applyFill="1" applyBorder="1" applyAlignment="1">
      <alignment horizontal="center" vertical="center"/>
    </xf>
    <xf numFmtId="177" fontId="59" fillId="25" borderId="26" xfId="2180" applyFont="1" applyFill="1" applyBorder="1" applyAlignment="1" applyProtection="1">
      <alignment horizontal="center" vertical="center"/>
    </xf>
    <xf numFmtId="0" fontId="60" fillId="0" borderId="0" xfId="2203" applyFont="1" applyAlignment="1">
      <alignment horizontal="left" vertical="center"/>
    </xf>
    <xf numFmtId="0" fontId="54" fillId="24" borderId="21" xfId="2203" applyFont="1" applyFill="1" applyBorder="1" applyAlignment="1">
      <alignment horizontal="center" vertical="center"/>
    </xf>
    <xf numFmtId="185" fontId="59" fillId="0" borderId="131" xfId="2203" quotePrefix="1" applyNumberFormat="1" applyFont="1" applyBorder="1" applyAlignment="1">
      <alignment horizontal="center" vertical="center"/>
    </xf>
    <xf numFmtId="181" fontId="54" fillId="24" borderId="26" xfId="2180" applyNumberFormat="1" applyFont="1" applyFill="1" applyBorder="1" applyAlignment="1">
      <alignment horizontal="center" vertical="center"/>
    </xf>
    <xf numFmtId="181" fontId="54" fillId="24" borderId="23" xfId="2180" applyNumberFormat="1" applyFont="1" applyFill="1" applyBorder="1" applyAlignment="1">
      <alignment horizontal="center" vertical="center"/>
    </xf>
    <xf numFmtId="0" fontId="54" fillId="24" borderId="20" xfId="2203" applyFont="1" applyFill="1" applyBorder="1" applyAlignment="1">
      <alignment horizontal="center" vertical="center"/>
    </xf>
    <xf numFmtId="185" fontId="59" fillId="0" borderId="56" xfId="2203" quotePrefix="1" applyNumberFormat="1" applyFont="1" applyBorder="1" applyAlignment="1">
      <alignment horizontal="center" vertical="center"/>
    </xf>
    <xf numFmtId="0" fontId="59" fillId="0" borderId="42" xfId="2204" applyFont="1" applyBorder="1" applyAlignment="1">
      <alignment horizontal="center" vertical="center"/>
    </xf>
    <xf numFmtId="3" fontId="63" fillId="0" borderId="44" xfId="2204" quotePrefix="1" applyNumberFormat="1" applyFont="1" applyBorder="1" applyAlignment="1">
      <alignment horizontal="center" vertical="center"/>
    </xf>
    <xf numFmtId="192" fontId="63" fillId="0" borderId="44" xfId="2204" applyNumberFormat="1" applyFont="1" applyBorder="1" applyAlignment="1">
      <alignment horizontal="center" vertical="center"/>
    </xf>
    <xf numFmtId="191" fontId="63" fillId="0" borderId="44" xfId="2204" applyNumberFormat="1" applyFont="1" applyBorder="1" applyAlignment="1">
      <alignment horizontal="center" vertical="center"/>
    </xf>
    <xf numFmtId="3" fontId="63" fillId="0" borderId="44" xfId="2204" applyNumberFormat="1" applyFont="1" applyBorder="1" applyAlignment="1" applyProtection="1">
      <alignment horizontal="center" vertical="center"/>
      <protection locked="0"/>
    </xf>
    <xf numFmtId="0" fontId="59" fillId="0" borderId="84" xfId="2203" applyFont="1" applyBorder="1" applyAlignment="1">
      <alignment horizontal="center" vertical="center"/>
    </xf>
    <xf numFmtId="0" fontId="72" fillId="0" borderId="0" xfId="2203" applyFont="1" applyAlignment="1">
      <alignment vertical="center"/>
    </xf>
    <xf numFmtId="0" fontId="74" fillId="0" borderId="0" xfId="2281" applyFont="1"/>
    <xf numFmtId="0" fontId="60" fillId="0" borderId="0" xfId="2281" applyFont="1"/>
    <xf numFmtId="0" fontId="74" fillId="0" borderId="0" xfId="2282" applyFont="1"/>
    <xf numFmtId="0" fontId="61" fillId="0" borderId="0" xfId="2282" applyFont="1"/>
    <xf numFmtId="0" fontId="61" fillId="0" borderId="0" xfId="2282" applyFont="1" applyAlignment="1">
      <alignment horizontal="right"/>
    </xf>
    <xf numFmtId="209" fontId="61" fillId="0" borderId="0" xfId="2282" applyNumberFormat="1" applyFont="1" applyProtection="1">
      <protection locked="0"/>
    </xf>
    <xf numFmtId="0" fontId="54" fillId="0" borderId="0" xfId="2282" applyFont="1"/>
    <xf numFmtId="0" fontId="54" fillId="0" borderId="0" xfId="2281" applyFont="1"/>
    <xf numFmtId="0" fontId="62" fillId="22" borderId="139" xfId="2282" applyFont="1" applyFill="1" applyBorder="1" applyAlignment="1">
      <alignment horizontal="center" vertical="center"/>
    </xf>
    <xf numFmtId="0" fontId="54" fillId="17" borderId="140" xfId="2282" applyFont="1" applyFill="1" applyBorder="1" applyAlignment="1">
      <alignment horizontal="center" vertical="center"/>
    </xf>
    <xf numFmtId="210" fontId="54" fillId="0" borderId="120" xfId="2283" applyNumberFormat="1" applyFont="1" applyBorder="1" applyAlignment="1">
      <alignment horizontal="center" vertical="center" wrapText="1"/>
    </xf>
    <xf numFmtId="211" fontId="54" fillId="0" borderId="29" xfId="2283" applyNumberFormat="1" applyFont="1" applyBorder="1" applyAlignment="1">
      <alignment horizontal="center" vertical="center" wrapText="1"/>
    </xf>
    <xf numFmtId="4" fontId="54" fillId="0" borderId="26" xfId="2282" applyNumberFormat="1" applyFont="1" applyBorder="1" applyProtection="1">
      <protection locked="0"/>
    </xf>
    <xf numFmtId="4" fontId="62" fillId="0" borderId="26" xfId="2282" applyNumberFormat="1" applyFont="1" applyBorder="1"/>
    <xf numFmtId="4" fontId="54" fillId="0" borderId="26" xfId="2282" applyNumberFormat="1" applyFont="1" applyBorder="1"/>
    <xf numFmtId="4" fontId="54" fillId="0" borderId="27" xfId="2282" applyNumberFormat="1" applyFont="1" applyBorder="1"/>
    <xf numFmtId="4" fontId="54" fillId="0" borderId="57" xfId="2282" applyNumberFormat="1" applyFont="1" applyBorder="1"/>
    <xf numFmtId="210" fontId="74" fillId="0" borderId="0" xfId="2281" applyNumberFormat="1" applyFont="1"/>
    <xf numFmtId="3" fontId="61" fillId="22" borderId="145" xfId="2282" applyNumberFormat="1" applyFont="1" applyFill="1" applyBorder="1" applyAlignment="1">
      <alignment vertical="center" shrinkToFit="1"/>
    </xf>
    <xf numFmtId="4" fontId="61" fillId="22" borderId="145" xfId="2282" applyNumberFormat="1" applyFont="1" applyFill="1" applyBorder="1" applyAlignment="1">
      <alignment vertical="center" shrinkToFit="1"/>
    </xf>
    <xf numFmtId="3" fontId="54" fillId="22" borderId="145" xfId="2282" applyNumberFormat="1" applyFont="1" applyFill="1" applyBorder="1" applyAlignment="1">
      <alignment vertical="center" shrinkToFit="1"/>
    </xf>
    <xf numFmtId="4" fontId="54" fillId="22" borderId="146" xfId="2282" applyNumberFormat="1" applyFont="1" applyFill="1" applyBorder="1" applyAlignment="1">
      <alignment vertical="center" shrinkToFit="1"/>
    </xf>
    <xf numFmtId="184" fontId="54" fillId="20" borderId="26" xfId="2203" applyNumberFormat="1" applyFont="1" applyFill="1" applyBorder="1" applyAlignment="1">
      <alignment horizontal="center" vertical="center"/>
    </xf>
    <xf numFmtId="184" fontId="54" fillId="20" borderId="29" xfId="2203" applyNumberFormat="1" applyFont="1" applyFill="1" applyBorder="1" applyAlignment="1">
      <alignment horizontal="center" vertical="center"/>
    </xf>
    <xf numFmtId="0" fontId="54" fillId="0" borderId="31" xfId="2203" applyFont="1" applyBorder="1" applyAlignment="1">
      <alignment horizontal="center" vertical="center"/>
    </xf>
    <xf numFmtId="192" fontId="59" fillId="0" borderId="37" xfId="2204" applyNumberFormat="1" applyFont="1" applyBorder="1" applyAlignment="1">
      <alignment horizontal="center" vertical="center"/>
    </xf>
    <xf numFmtId="191" fontId="59" fillId="0" borderId="37" xfId="2204" applyNumberFormat="1" applyFont="1" applyBorder="1" applyAlignment="1">
      <alignment horizontal="center" vertical="center"/>
    </xf>
    <xf numFmtId="0" fontId="54" fillId="0" borderId="34" xfId="2203" applyFont="1" applyBorder="1" applyAlignment="1">
      <alignment horizontal="center" vertical="center"/>
    </xf>
    <xf numFmtId="181" fontId="54" fillId="0" borderId="31" xfId="2180" applyNumberFormat="1" applyFont="1" applyFill="1" applyBorder="1" applyAlignment="1">
      <alignment horizontal="center" vertical="center"/>
    </xf>
    <xf numFmtId="181" fontId="54" fillId="0" borderId="4" xfId="2180" applyNumberFormat="1" applyFont="1" applyFill="1" applyBorder="1" applyAlignment="1">
      <alignment horizontal="center" vertical="center"/>
    </xf>
    <xf numFmtId="177" fontId="59" fillId="26" borderId="26" xfId="2180" applyFont="1" applyFill="1" applyBorder="1" applyAlignment="1" applyProtection="1">
      <alignment horizontal="center" vertical="center"/>
    </xf>
    <xf numFmtId="0" fontId="54" fillId="26" borderId="0" xfId="2203" applyFont="1" applyFill="1" applyAlignment="1">
      <alignment horizontal="center" vertical="center"/>
    </xf>
    <xf numFmtId="0" fontId="54" fillId="26" borderId="5" xfId="2203" applyFont="1" applyFill="1" applyBorder="1" applyAlignment="1">
      <alignment horizontal="center" vertical="center"/>
    </xf>
    <xf numFmtId="181" fontId="54" fillId="26" borderId="0" xfId="2180" applyNumberFormat="1" applyFont="1" applyFill="1" applyAlignment="1">
      <alignment horizontal="center" vertical="center"/>
    </xf>
    <xf numFmtId="177" fontId="54" fillId="0" borderId="0" xfId="2203" applyNumberFormat="1" applyFont="1" applyAlignment="1">
      <alignment vertical="center"/>
    </xf>
    <xf numFmtId="212" fontId="54" fillId="0" borderId="30" xfId="2283" applyNumberFormat="1" applyFont="1" applyBorder="1" applyAlignment="1">
      <alignment horizontal="center" vertical="center" shrinkToFit="1"/>
    </xf>
    <xf numFmtId="0" fontId="55" fillId="0" borderId="0" xfId="2203" applyFont="1" applyAlignment="1">
      <alignment horizontal="right" vertical="center"/>
    </xf>
    <xf numFmtId="0" fontId="54" fillId="24" borderId="39" xfId="2203" applyFont="1" applyFill="1" applyBorder="1" applyAlignment="1">
      <alignment horizontal="center" vertical="center"/>
    </xf>
    <xf numFmtId="41" fontId="54" fillId="20" borderId="48" xfId="2177" applyFont="1" applyFill="1" applyBorder="1" applyAlignment="1">
      <alignment horizontal="center" vertical="center"/>
    </xf>
    <xf numFmtId="41" fontId="54" fillId="24" borderId="29" xfId="2177" applyFont="1" applyFill="1" applyBorder="1" applyAlignment="1">
      <alignment horizontal="center" vertical="center"/>
    </xf>
    <xf numFmtId="41" fontId="54" fillId="0" borderId="43" xfId="2177" applyFont="1" applyFill="1" applyBorder="1" applyAlignment="1">
      <alignment horizontal="center" vertical="center"/>
    </xf>
    <xf numFmtId="41" fontId="54" fillId="0" borderId="26" xfId="2177" applyFont="1" applyFill="1" applyBorder="1" applyAlignment="1">
      <alignment vertical="center"/>
    </xf>
    <xf numFmtId="41" fontId="54" fillId="0" borderId="41" xfId="2177" applyFont="1" applyBorder="1" applyAlignment="1">
      <alignment horizontal="center" vertical="center"/>
    </xf>
    <xf numFmtId="192" fontId="59" fillId="0" borderId="24" xfId="2204" applyNumberFormat="1" applyFont="1" applyBorder="1" applyAlignment="1">
      <alignment horizontal="center" vertical="center"/>
    </xf>
    <xf numFmtId="179" fontId="54" fillId="0" borderId="20" xfId="2203" applyNumberFormat="1" applyFont="1" applyBorder="1" applyAlignment="1">
      <alignment horizontal="center" vertical="center"/>
    </xf>
    <xf numFmtId="179" fontId="54" fillId="0" borderId="29" xfId="2203" applyNumberFormat="1" applyFont="1" applyBorder="1" applyAlignment="1">
      <alignment horizontal="center" vertical="center"/>
    </xf>
    <xf numFmtId="2" fontId="54" fillId="0" borderId="20" xfId="2203" applyNumberFormat="1" applyFont="1" applyBorder="1" applyAlignment="1">
      <alignment horizontal="center" vertical="center"/>
    </xf>
    <xf numFmtId="177" fontId="59" fillId="0" borderId="26" xfId="2180" applyFont="1" applyFill="1" applyBorder="1" applyAlignment="1" applyProtection="1">
      <alignment horizontal="center" vertical="center"/>
    </xf>
    <xf numFmtId="3" fontId="59" fillId="0" borderId="27" xfId="2204" quotePrefix="1" applyNumberFormat="1" applyFont="1" applyBorder="1" applyAlignment="1">
      <alignment horizontal="center" vertical="center"/>
    </xf>
    <xf numFmtId="177" fontId="54" fillId="0" borderId="26" xfId="2180" applyFont="1" applyFill="1" applyBorder="1" applyAlignment="1">
      <alignment horizontal="center" vertical="center"/>
    </xf>
    <xf numFmtId="41" fontId="66" fillId="0" borderId="32" xfId="2177" applyFont="1" applyBorder="1" applyAlignment="1">
      <alignment vertical="center"/>
    </xf>
    <xf numFmtId="213" fontId="66" fillId="0" borderId="78" xfId="2177" applyNumberFormat="1" applyFont="1" applyBorder="1" applyAlignment="1">
      <alignment vertical="center"/>
    </xf>
    <xf numFmtId="181" fontId="54" fillId="0" borderId="27" xfId="2180" applyNumberFormat="1" applyFont="1" applyFill="1" applyBorder="1" applyAlignment="1">
      <alignment horizontal="center" vertical="center"/>
    </xf>
    <xf numFmtId="181" fontId="54" fillId="0" borderId="33" xfId="2180" applyNumberFormat="1" applyFont="1" applyFill="1" applyBorder="1" applyAlignment="1">
      <alignment horizontal="center" vertical="center"/>
    </xf>
    <xf numFmtId="0" fontId="66" fillId="0" borderId="25" xfId="2202" quotePrefix="1" applyFont="1" applyBorder="1" applyAlignment="1">
      <alignment horizontal="center" vertical="center"/>
    </xf>
    <xf numFmtId="2" fontId="29" fillId="28" borderId="25" xfId="2202" applyNumberFormat="1" applyFont="1" applyFill="1" applyBorder="1" applyAlignment="1">
      <alignment horizontal="center" vertical="center"/>
    </xf>
    <xf numFmtId="0" fontId="29" fillId="28" borderId="94" xfId="2202" applyFont="1" applyFill="1" applyBorder="1" applyAlignment="1">
      <alignment horizontal="center" vertical="center"/>
    </xf>
    <xf numFmtId="0" fontId="29" fillId="0" borderId="147" xfId="2202" applyFont="1" applyBorder="1" applyAlignment="1">
      <alignment horizontal="center" vertical="center"/>
    </xf>
    <xf numFmtId="0" fontId="29" fillId="0" borderId="77" xfId="2202" applyFont="1" applyBorder="1" applyAlignment="1">
      <alignment horizontal="center" vertical="center"/>
    </xf>
    <xf numFmtId="0" fontId="29" fillId="0" borderId="118" xfId="2202" applyFont="1" applyBorder="1" applyAlignment="1">
      <alignment horizontal="center" vertical="center"/>
    </xf>
    <xf numFmtId="20" fontId="29" fillId="0" borderId="23" xfId="2202" quotePrefix="1" applyNumberFormat="1" applyFont="1" applyBorder="1" applyAlignment="1">
      <alignment horizontal="center" vertical="center"/>
    </xf>
    <xf numFmtId="0" fontId="29" fillId="0" borderId="148" xfId="2202" applyFont="1" applyBorder="1" applyAlignment="1">
      <alignment horizontal="center" vertical="center"/>
    </xf>
    <xf numFmtId="20" fontId="29" fillId="0" borderId="71" xfId="2202" quotePrefix="1" applyNumberFormat="1" applyFont="1" applyBorder="1" applyAlignment="1">
      <alignment horizontal="center" vertical="center"/>
    </xf>
    <xf numFmtId="0" fontId="5" fillId="0" borderId="41" xfId="2202" applyFont="1" applyBorder="1" applyAlignment="1">
      <alignment horizontal="center" vertical="center"/>
    </xf>
    <xf numFmtId="9" fontId="5" fillId="0" borderId="41" xfId="2171" applyFont="1" applyBorder="1" applyAlignment="1">
      <alignment horizontal="center" vertical="center"/>
    </xf>
    <xf numFmtId="0" fontId="5" fillId="0" borderId="84" xfId="2202" applyFont="1" applyBorder="1" applyAlignment="1">
      <alignment horizontal="center" vertical="center"/>
    </xf>
    <xf numFmtId="0" fontId="5" fillId="0" borderId="26" xfId="2202" applyFont="1" applyBorder="1" applyAlignment="1">
      <alignment horizontal="center" vertical="center"/>
    </xf>
    <xf numFmtId="182" fontId="5" fillId="0" borderId="26" xfId="2179" applyNumberFormat="1" applyFont="1" applyBorder="1" applyAlignment="1">
      <alignment horizontal="center" vertical="center"/>
    </xf>
    <xf numFmtId="9" fontId="5" fillId="0" borderId="26" xfId="2171" applyFont="1" applyBorder="1" applyAlignment="1">
      <alignment horizontal="center" vertical="center"/>
    </xf>
    <xf numFmtId="177" fontId="5" fillId="0" borderId="26" xfId="2171" applyNumberFormat="1" applyFont="1" applyBorder="1" applyAlignment="1">
      <alignment horizontal="center" vertical="center"/>
    </xf>
    <xf numFmtId="183" fontId="5" fillId="0" borderId="26" xfId="2179" applyNumberFormat="1" applyFont="1" applyBorder="1" applyAlignment="1">
      <alignment horizontal="center" vertical="center"/>
    </xf>
    <xf numFmtId="183" fontId="64" fillId="0" borderId="26" xfId="2179" applyNumberFormat="1" applyFont="1" applyFill="1" applyBorder="1" applyAlignment="1">
      <alignment horizontal="center" vertical="center"/>
    </xf>
    <xf numFmtId="183" fontId="5" fillId="0" borderId="26" xfId="2179" applyNumberFormat="1" applyFont="1" applyFill="1" applyBorder="1" applyAlignment="1">
      <alignment horizontal="center" vertical="center"/>
    </xf>
    <xf numFmtId="177" fontId="5" fillId="0" borderId="26" xfId="2179" applyFont="1" applyBorder="1" applyAlignment="1">
      <alignment horizontal="center" vertical="center"/>
    </xf>
    <xf numFmtId="0" fontId="5" fillId="0" borderId="83" xfId="2202" applyFont="1" applyBorder="1" applyAlignment="1">
      <alignment horizontal="center" vertical="center"/>
    </xf>
    <xf numFmtId="177" fontId="5" fillId="0" borderId="83" xfId="2179" applyFont="1" applyBorder="1" applyAlignment="1">
      <alignment horizontal="center" vertical="center"/>
    </xf>
    <xf numFmtId="9" fontId="5" fillId="0" borderId="83" xfId="2171" applyFont="1" applyBorder="1" applyAlignment="1">
      <alignment horizontal="center" vertical="center"/>
    </xf>
    <xf numFmtId="177" fontId="54" fillId="24" borderId="26" xfId="2203" applyNumberFormat="1" applyFont="1" applyFill="1" applyBorder="1" applyAlignment="1">
      <alignment horizontal="center" vertical="center"/>
    </xf>
    <xf numFmtId="0" fontId="54" fillId="20" borderId="27" xfId="2203" applyFont="1" applyFill="1" applyBorder="1" applyAlignment="1">
      <alignment horizontal="center" vertical="center" wrapText="1"/>
    </xf>
    <xf numFmtId="177" fontId="54" fillId="20" borderId="52" xfId="2180" applyFont="1" applyFill="1" applyBorder="1" applyAlignment="1">
      <alignment horizontal="center" vertical="center"/>
    </xf>
    <xf numFmtId="204" fontId="54" fillId="0" borderId="40" xfId="2177" applyNumberFormat="1" applyFont="1" applyFill="1" applyBorder="1" applyAlignment="1">
      <alignment vertical="center"/>
    </xf>
    <xf numFmtId="204" fontId="54" fillId="0" borderId="41" xfId="2177" applyNumberFormat="1" applyFont="1" applyFill="1" applyBorder="1" applyAlignment="1">
      <alignment vertical="center"/>
    </xf>
    <xf numFmtId="0" fontId="58" fillId="0" borderId="57" xfId="2202" applyFont="1" applyBorder="1" applyAlignment="1">
      <alignment horizontal="center" vertical="center"/>
    </xf>
    <xf numFmtId="177" fontId="58" fillId="0" borderId="57" xfId="2202" applyNumberFormat="1" applyFont="1" applyBorder="1" applyAlignment="1">
      <alignment horizontal="center" vertical="center"/>
    </xf>
    <xf numFmtId="0" fontId="58" fillId="0" borderId="60" xfId="2202" applyFont="1" applyBorder="1" applyAlignment="1">
      <alignment horizontal="center" vertical="center"/>
    </xf>
    <xf numFmtId="0" fontId="58" fillId="0" borderId="82" xfId="2202" applyFont="1" applyBorder="1" applyAlignment="1">
      <alignment horizontal="center" vertical="center"/>
    </xf>
    <xf numFmtId="184" fontId="54" fillId="20" borderId="23" xfId="2203" applyNumberFormat="1" applyFont="1" applyFill="1" applyBorder="1" applyAlignment="1">
      <alignment horizontal="center" vertical="center"/>
    </xf>
    <xf numFmtId="177" fontId="54" fillId="0" borderId="75" xfId="2180" applyFont="1" applyFill="1" applyBorder="1" applyAlignment="1">
      <alignment horizontal="center" vertical="center"/>
    </xf>
    <xf numFmtId="177" fontId="54" fillId="0" borderId="77" xfId="2180" applyFont="1" applyFill="1" applyBorder="1" applyAlignment="1">
      <alignment horizontal="center" vertical="center"/>
    </xf>
    <xf numFmtId="177" fontId="54" fillId="0" borderId="27" xfId="2180" applyFont="1" applyFill="1" applyBorder="1" applyAlignment="1">
      <alignment horizontal="center" vertical="center"/>
    </xf>
    <xf numFmtId="177" fontId="54" fillId="24" borderId="25" xfId="2203" applyNumberFormat="1" applyFont="1" applyFill="1" applyBorder="1" applyAlignment="1">
      <alignment horizontal="center" vertical="center"/>
    </xf>
    <xf numFmtId="41" fontId="54" fillId="0" borderId="41" xfId="2177" applyFont="1" applyFill="1" applyBorder="1" applyAlignment="1">
      <alignment horizontal="center" vertical="center"/>
    </xf>
    <xf numFmtId="204" fontId="54" fillId="0" borderId="42" xfId="2177" applyNumberFormat="1" applyFont="1" applyFill="1" applyBorder="1" applyAlignment="1">
      <alignment vertical="center"/>
    </xf>
    <xf numFmtId="211" fontId="67" fillId="0" borderId="30" xfId="2283" applyNumberFormat="1" applyFont="1" applyBorder="1" applyAlignment="1">
      <alignment horizontal="center" vertical="center" shrinkToFit="1"/>
    </xf>
    <xf numFmtId="3" fontId="59" fillId="0" borderId="81" xfId="2204" quotePrefix="1" applyNumberFormat="1" applyFont="1" applyBorder="1" applyAlignment="1">
      <alignment horizontal="center" vertical="center"/>
    </xf>
    <xf numFmtId="192" fontId="59" fillId="0" borderId="100" xfId="2204" applyNumberFormat="1" applyFont="1" applyBorder="1" applyAlignment="1">
      <alignment horizontal="center" vertical="center"/>
    </xf>
    <xf numFmtId="191" fontId="59" fillId="0" borderId="100" xfId="2204" applyNumberFormat="1" applyFont="1" applyBorder="1" applyAlignment="1">
      <alignment horizontal="center" vertical="center"/>
    </xf>
    <xf numFmtId="3" fontId="59" fillId="0" borderId="100" xfId="2204" applyNumberFormat="1" applyFont="1" applyBorder="1" applyAlignment="1" applyProtection="1">
      <alignment horizontal="center" vertical="center"/>
      <protection locked="0"/>
    </xf>
    <xf numFmtId="0" fontId="54" fillId="0" borderId="75" xfId="2203" applyFont="1" applyBorder="1" applyAlignment="1">
      <alignment horizontal="center" vertical="center"/>
    </xf>
    <xf numFmtId="0" fontId="54" fillId="0" borderId="77" xfId="2203" applyFont="1" applyBorder="1" applyAlignment="1">
      <alignment horizontal="center" vertical="center"/>
    </xf>
    <xf numFmtId="181" fontId="54" fillId="0" borderId="75" xfId="2180" applyNumberFormat="1" applyFont="1" applyFill="1" applyBorder="1" applyAlignment="1">
      <alignment horizontal="center" vertical="center"/>
    </xf>
    <xf numFmtId="177" fontId="54" fillId="0" borderId="76" xfId="2180" applyFont="1" applyFill="1" applyBorder="1" applyAlignment="1">
      <alignment horizontal="center" vertical="center"/>
    </xf>
    <xf numFmtId="181" fontId="54" fillId="0" borderId="76" xfId="2180" applyNumberFormat="1" applyFont="1" applyFill="1" applyBorder="1" applyAlignment="1">
      <alignment horizontal="center" vertical="center"/>
    </xf>
    <xf numFmtId="41" fontId="54" fillId="0" borderId="76" xfId="2177" applyFont="1" applyFill="1" applyBorder="1" applyAlignment="1">
      <alignment horizontal="center" vertical="center"/>
    </xf>
    <xf numFmtId="181" fontId="54" fillId="0" borderId="81" xfId="2180" applyNumberFormat="1" applyFont="1" applyFill="1" applyBorder="1" applyAlignment="1">
      <alignment horizontal="center" vertical="center"/>
    </xf>
    <xf numFmtId="0" fontId="54" fillId="0" borderId="76" xfId="2203" applyFont="1" applyBorder="1" applyAlignment="1">
      <alignment horizontal="center" vertical="center"/>
    </xf>
    <xf numFmtId="177" fontId="54" fillId="0" borderId="81" xfId="2180" applyFont="1" applyFill="1" applyBorder="1" applyAlignment="1">
      <alignment horizontal="center" vertical="center"/>
    </xf>
    <xf numFmtId="0" fontId="54" fillId="0" borderId="99" xfId="2203" applyFont="1" applyBorder="1" applyAlignment="1">
      <alignment horizontal="center" vertical="center"/>
    </xf>
    <xf numFmtId="0" fontId="54" fillId="0" borderId="78" xfId="2203" applyFont="1" applyBorder="1" applyAlignment="1">
      <alignment horizontal="center" vertical="center"/>
    </xf>
    <xf numFmtId="0" fontId="54" fillId="0" borderId="25" xfId="2203" applyFont="1" applyBorder="1" applyAlignment="1">
      <alignment horizontal="center" vertical="center"/>
    </xf>
    <xf numFmtId="3" fontId="59" fillId="0" borderId="33" xfId="2204" applyNumberFormat="1" applyFont="1" applyBorder="1" applyAlignment="1">
      <alignment horizontal="center" vertical="center"/>
    </xf>
    <xf numFmtId="3" fontId="59" fillId="0" borderId="37" xfId="2204" applyNumberFormat="1" applyFont="1" applyBorder="1" applyAlignment="1" applyProtection="1">
      <alignment horizontal="center" vertical="center"/>
      <protection locked="0"/>
    </xf>
    <xf numFmtId="177" fontId="54" fillId="0" borderId="4" xfId="2180" applyFont="1" applyFill="1" applyBorder="1" applyAlignment="1">
      <alignment horizontal="center" vertical="center"/>
    </xf>
    <xf numFmtId="0" fontId="54" fillId="0" borderId="4" xfId="2203" applyFont="1" applyBorder="1" applyAlignment="1">
      <alignment horizontal="center" vertical="center"/>
    </xf>
    <xf numFmtId="177" fontId="54" fillId="0" borderId="33" xfId="2180" applyFont="1" applyFill="1" applyBorder="1" applyAlignment="1">
      <alignment horizontal="center" vertical="center"/>
    </xf>
    <xf numFmtId="177" fontId="54" fillId="0" borderId="31" xfId="2180" applyFont="1" applyFill="1" applyBorder="1" applyAlignment="1">
      <alignment horizontal="center" vertical="center"/>
    </xf>
    <xf numFmtId="177" fontId="54" fillId="0" borderId="34" xfId="2180" applyFont="1" applyFill="1" applyBorder="1" applyAlignment="1">
      <alignment horizontal="center" vertical="center"/>
    </xf>
    <xf numFmtId="0" fontId="54" fillId="0" borderId="35" xfId="2203" applyFont="1" applyBorder="1" applyAlignment="1">
      <alignment horizontal="center" vertical="center"/>
    </xf>
    <xf numFmtId="0" fontId="54" fillId="0" borderId="32" xfId="2203" applyFont="1" applyBorder="1" applyAlignment="1">
      <alignment horizontal="center" vertical="center"/>
    </xf>
    <xf numFmtId="3" fontId="59" fillId="0" borderId="42" xfId="2204" quotePrefix="1" applyNumberFormat="1" applyFont="1" applyBorder="1" applyAlignment="1">
      <alignment horizontal="center" vertical="center"/>
    </xf>
    <xf numFmtId="192" fontId="59" fillId="0" borderId="44" xfId="2204" applyNumberFormat="1" applyFont="1" applyBorder="1" applyAlignment="1">
      <alignment horizontal="center" vertical="center"/>
    </xf>
    <xf numFmtId="191" fontId="59" fillId="0" borderId="44" xfId="2204" applyNumberFormat="1" applyFont="1" applyBorder="1" applyAlignment="1">
      <alignment horizontal="center" vertical="center"/>
    </xf>
    <xf numFmtId="3" fontId="59" fillId="0" borderId="44" xfId="2204" applyNumberFormat="1" applyFont="1" applyBorder="1" applyAlignment="1" applyProtection="1">
      <alignment horizontal="center" vertical="center"/>
      <protection locked="0"/>
    </xf>
    <xf numFmtId="181" fontId="54" fillId="0" borderId="40" xfId="2180" applyNumberFormat="1" applyFont="1" applyFill="1" applyBorder="1" applyAlignment="1">
      <alignment horizontal="center" vertical="center"/>
    </xf>
    <xf numFmtId="181" fontId="54" fillId="0" borderId="42" xfId="2180" applyNumberFormat="1" applyFont="1" applyFill="1" applyBorder="1" applyAlignment="1">
      <alignment horizontal="center" vertical="center"/>
    </xf>
    <xf numFmtId="177" fontId="54" fillId="0" borderId="42" xfId="2180" applyFont="1" applyFill="1" applyBorder="1" applyAlignment="1">
      <alignment horizontal="center" vertical="center"/>
    </xf>
    <xf numFmtId="41" fontId="54" fillId="0" borderId="41" xfId="2203" applyNumberFormat="1" applyFont="1" applyBorder="1" applyAlignment="1">
      <alignment horizontal="center" vertical="center"/>
    </xf>
    <xf numFmtId="0" fontId="66" fillId="0" borderId="78" xfId="2202" applyFont="1" applyBorder="1" applyAlignment="1">
      <alignment horizontal="center" vertical="center"/>
    </xf>
    <xf numFmtId="177" fontId="54" fillId="0" borderId="78" xfId="2180" applyFont="1" applyFill="1" applyBorder="1" applyAlignment="1">
      <alignment horizontal="center" vertical="center"/>
    </xf>
    <xf numFmtId="177" fontId="54" fillId="0" borderId="25" xfId="2180" applyFont="1" applyFill="1" applyBorder="1" applyAlignment="1">
      <alignment horizontal="center" vertical="center"/>
    </xf>
    <xf numFmtId="177" fontId="54" fillId="0" borderId="21" xfId="2180" applyFont="1" applyFill="1" applyBorder="1" applyAlignment="1">
      <alignment horizontal="center" vertical="center"/>
    </xf>
    <xf numFmtId="177" fontId="54" fillId="0" borderId="32" xfId="2180" applyFont="1" applyFill="1" applyBorder="1" applyAlignment="1">
      <alignment horizontal="center" vertical="center"/>
    </xf>
    <xf numFmtId="41" fontId="54" fillId="20" borderId="17" xfId="2177" applyFont="1" applyFill="1" applyBorder="1" applyAlignment="1">
      <alignment horizontal="center" vertical="center"/>
    </xf>
    <xf numFmtId="185" fontId="59" fillId="0" borderId="122" xfId="2203" quotePrefix="1" applyNumberFormat="1" applyFont="1" applyBorder="1" applyAlignment="1">
      <alignment horizontal="center" vertical="center"/>
    </xf>
    <xf numFmtId="0" fontId="59" fillId="0" borderId="60" xfId="2203" applyFont="1" applyBorder="1" applyAlignment="1">
      <alignment horizontal="center" vertical="center"/>
    </xf>
    <xf numFmtId="181" fontId="59" fillId="26" borderId="43" xfId="2180" applyNumberFormat="1" applyFont="1" applyFill="1" applyBorder="1" applyAlignment="1">
      <alignment horizontal="center" vertical="center"/>
    </xf>
    <xf numFmtId="177" fontId="59" fillId="26" borderId="41" xfId="2180" applyFont="1" applyFill="1" applyBorder="1" applyAlignment="1">
      <alignment horizontal="center" vertical="center"/>
    </xf>
    <xf numFmtId="179" fontId="59" fillId="26" borderId="41" xfId="2203" applyNumberFormat="1" applyFont="1" applyFill="1" applyBorder="1" applyAlignment="1">
      <alignment horizontal="center" vertical="center"/>
    </xf>
    <xf numFmtId="181" fontId="59" fillId="26" borderId="29" xfId="2180" applyNumberFormat="1" applyFont="1" applyFill="1" applyBorder="1" applyAlignment="1">
      <alignment horizontal="center" vertical="center"/>
    </xf>
    <xf numFmtId="177" fontId="59" fillId="26" borderId="26" xfId="2180" applyFont="1" applyFill="1" applyBorder="1" applyAlignment="1">
      <alignment horizontal="center" vertical="center"/>
    </xf>
    <xf numFmtId="179" fontId="59" fillId="26" borderId="26" xfId="2203" applyNumberFormat="1" applyFont="1" applyFill="1" applyBorder="1" applyAlignment="1">
      <alignment horizontal="center" vertical="center"/>
    </xf>
    <xf numFmtId="0" fontId="66" fillId="0" borderId="27" xfId="2202" applyFont="1" applyBorder="1" applyAlignment="1">
      <alignment horizontal="center" vertical="center"/>
    </xf>
    <xf numFmtId="0" fontId="66" fillId="0" borderId="33" xfId="2202" applyFont="1" applyBorder="1" applyAlignment="1">
      <alignment horizontal="center" vertical="center"/>
    </xf>
    <xf numFmtId="180" fontId="66" fillId="0" borderId="81" xfId="2202" applyNumberFormat="1" applyFont="1" applyBorder="1" applyAlignment="1">
      <alignment vertical="center"/>
    </xf>
    <xf numFmtId="2" fontId="76" fillId="0" borderId="81" xfId="2202" applyNumberFormat="1" applyFont="1" applyBorder="1" applyAlignment="1">
      <alignment vertical="center"/>
    </xf>
    <xf numFmtId="2" fontId="66" fillId="0" borderId="81" xfId="2202" applyNumberFormat="1" applyFont="1" applyBorder="1" applyAlignment="1">
      <alignment vertical="center"/>
    </xf>
    <xf numFmtId="2" fontId="68" fillId="0" borderId="81" xfId="2202" applyNumberFormat="1" applyFont="1" applyBorder="1" applyAlignment="1">
      <alignment vertical="center"/>
    </xf>
    <xf numFmtId="182" fontId="66" fillId="0" borderId="32" xfId="2179" applyNumberFormat="1" applyFont="1" applyBorder="1" applyAlignment="1">
      <alignment vertical="center"/>
    </xf>
    <xf numFmtId="180" fontId="66" fillId="0" borderId="78" xfId="2202" applyNumberFormat="1" applyFont="1" applyBorder="1" applyAlignment="1">
      <alignment vertical="center"/>
    </xf>
    <xf numFmtId="181" fontId="5" fillId="0" borderId="41" xfId="2179" applyNumberFormat="1" applyFont="1" applyBorder="1" applyAlignment="1">
      <alignment horizontal="center" vertical="center"/>
    </xf>
    <xf numFmtId="181" fontId="5" fillId="0" borderId="26" xfId="2179" applyNumberFormat="1" applyFont="1" applyBorder="1" applyAlignment="1">
      <alignment horizontal="center" vertical="center"/>
    </xf>
    <xf numFmtId="177" fontId="72" fillId="0" borderId="0" xfId="2203" applyNumberFormat="1" applyFont="1" applyAlignment="1">
      <alignment vertical="center"/>
    </xf>
    <xf numFmtId="214" fontId="68" fillId="0" borderId="81" xfId="2177" applyNumberFormat="1" applyFont="1" applyBorder="1" applyAlignment="1">
      <alignment vertical="center"/>
    </xf>
    <xf numFmtId="0" fontId="58" fillId="0" borderId="41" xfId="2202" applyFont="1" applyBorder="1" applyAlignment="1">
      <alignment horizontal="center" vertical="center"/>
    </xf>
    <xf numFmtId="0" fontId="58" fillId="0" borderId="26" xfId="2202" applyFont="1" applyBorder="1" applyAlignment="1">
      <alignment horizontal="center" vertical="center"/>
    </xf>
    <xf numFmtId="0" fontId="58" fillId="0" borderId="27" xfId="2202" applyFont="1" applyBorder="1" applyAlignment="1">
      <alignment horizontal="center" vertical="center"/>
    </xf>
    <xf numFmtId="0" fontId="58" fillId="0" borderId="83" xfId="2202" applyFont="1" applyBorder="1" applyAlignment="1">
      <alignment horizontal="center" vertical="center"/>
    </xf>
    <xf numFmtId="0" fontId="78" fillId="0" borderId="57" xfId="2202" applyFont="1" applyBorder="1" applyAlignment="1">
      <alignment horizontal="center" vertical="center"/>
    </xf>
    <xf numFmtId="0" fontId="5" fillId="0" borderId="26" xfId="2202" applyFont="1" applyBorder="1" applyAlignment="1">
      <alignment vertical="center"/>
    </xf>
    <xf numFmtId="0" fontId="54" fillId="29" borderId="79" xfId="2203" applyFont="1" applyFill="1" applyBorder="1" applyAlignment="1">
      <alignment vertical="center"/>
    </xf>
    <xf numFmtId="0" fontId="54" fillId="29" borderId="20" xfId="2203" applyFont="1" applyFill="1" applyBorder="1" applyAlignment="1">
      <alignment horizontal="center" vertical="center"/>
    </xf>
    <xf numFmtId="0" fontId="54" fillId="29" borderId="23" xfId="2203" applyFont="1" applyFill="1" applyBorder="1" applyAlignment="1">
      <alignment horizontal="center" vertical="center"/>
    </xf>
    <xf numFmtId="0" fontId="54" fillId="29" borderId="24" xfId="2203" applyFont="1" applyFill="1" applyBorder="1" applyAlignment="1">
      <alignment vertical="center"/>
    </xf>
    <xf numFmtId="0" fontId="54" fillId="29" borderId="23" xfId="2203" applyFont="1" applyFill="1" applyBorder="1" applyAlignment="1">
      <alignment horizontal="center" vertical="center" wrapText="1"/>
    </xf>
    <xf numFmtId="0" fontId="54" fillId="29" borderId="29" xfId="2203" applyFont="1" applyFill="1" applyBorder="1" applyAlignment="1">
      <alignment horizontal="center" vertical="center" wrapText="1"/>
    </xf>
    <xf numFmtId="0" fontId="54" fillId="29" borderId="26" xfId="2203" applyFont="1" applyFill="1" applyBorder="1" applyAlignment="1">
      <alignment horizontal="center" vertical="center" wrapText="1"/>
    </xf>
    <xf numFmtId="0" fontId="54" fillId="29" borderId="29" xfId="2203" applyFont="1" applyFill="1" applyBorder="1" applyAlignment="1">
      <alignment horizontal="center" vertical="center"/>
    </xf>
    <xf numFmtId="0" fontId="54" fillId="29" borderId="32" xfId="2203" applyFont="1" applyFill="1" applyBorder="1" applyAlignment="1">
      <alignment horizontal="center" vertical="center"/>
    </xf>
    <xf numFmtId="0" fontId="54" fillId="29" borderId="31" xfId="2203" applyFont="1" applyFill="1" applyBorder="1" applyAlignment="1">
      <alignment horizontal="center" vertical="center"/>
    </xf>
    <xf numFmtId="0" fontId="54" fillId="29" borderId="34" xfId="2203" applyFont="1" applyFill="1" applyBorder="1" applyAlignment="1">
      <alignment horizontal="center" vertical="center"/>
    </xf>
    <xf numFmtId="0" fontId="54" fillId="29" borderId="36" xfId="2203" applyFont="1" applyFill="1" applyBorder="1" applyAlignment="1">
      <alignment horizontal="center" vertical="center"/>
    </xf>
    <xf numFmtId="0" fontId="54" fillId="29" borderId="4" xfId="2203" applyFont="1" applyFill="1" applyBorder="1" applyAlignment="1">
      <alignment horizontal="center" vertical="center"/>
    </xf>
    <xf numFmtId="177" fontId="54" fillId="29" borderId="17" xfId="2180" applyFont="1" applyFill="1" applyBorder="1" applyAlignment="1">
      <alignment horizontal="center" vertical="center"/>
    </xf>
    <xf numFmtId="177" fontId="54" fillId="29" borderId="48" xfId="2180" applyFont="1" applyFill="1" applyBorder="1" applyAlignment="1">
      <alignment horizontal="center" vertical="center"/>
    </xf>
    <xf numFmtId="177" fontId="54" fillId="29" borderId="50" xfId="2180" applyFont="1" applyFill="1" applyBorder="1" applyAlignment="1">
      <alignment horizontal="center" vertical="center"/>
    </xf>
    <xf numFmtId="177" fontId="54" fillId="29" borderId="51" xfId="2180" applyFont="1" applyFill="1" applyBorder="1" applyAlignment="1">
      <alignment horizontal="center" vertical="center"/>
    </xf>
    <xf numFmtId="177" fontId="54" fillId="29" borderId="49" xfId="2180" applyFont="1" applyFill="1" applyBorder="1" applyAlignment="1">
      <alignment horizontal="center" vertical="center"/>
    </xf>
    <xf numFmtId="177" fontId="54" fillId="29" borderId="47" xfId="2180" applyFont="1" applyFill="1" applyBorder="1" applyAlignment="1">
      <alignment horizontal="center" vertical="center"/>
    </xf>
    <xf numFmtId="0" fontId="57" fillId="29" borderId="16" xfId="2203" applyFont="1" applyFill="1" applyBorder="1" applyAlignment="1">
      <alignment horizontal="center" vertical="center"/>
    </xf>
    <xf numFmtId="41" fontId="54" fillId="29" borderId="48" xfId="2177" applyFont="1" applyFill="1" applyBorder="1" applyAlignment="1">
      <alignment horizontal="center" vertical="center"/>
    </xf>
    <xf numFmtId="0" fontId="57" fillId="29" borderId="47" xfId="2203" applyFont="1" applyFill="1" applyBorder="1" applyAlignment="1">
      <alignment horizontal="center" vertical="center"/>
    </xf>
    <xf numFmtId="41" fontId="54" fillId="29" borderId="41" xfId="2177" applyFont="1" applyFill="1" applyBorder="1" applyAlignment="1">
      <alignment horizontal="center" vertical="center"/>
    </xf>
    <xf numFmtId="181" fontId="54" fillId="29" borderId="39" xfId="2180" applyNumberFormat="1" applyFont="1" applyFill="1" applyBorder="1" applyAlignment="1">
      <alignment horizontal="center" vertical="center"/>
    </xf>
    <xf numFmtId="0" fontId="29" fillId="29" borderId="86" xfId="2202" applyFont="1" applyFill="1" applyBorder="1" applyAlignment="1">
      <alignment horizontal="center" vertical="center"/>
    </xf>
    <xf numFmtId="0" fontId="29" fillId="29" borderId="85" xfId="2202" applyFont="1" applyFill="1" applyBorder="1" applyAlignment="1">
      <alignment horizontal="center" vertical="center"/>
    </xf>
    <xf numFmtId="177" fontId="5" fillId="29" borderId="41" xfId="2179" applyFont="1" applyFill="1" applyBorder="1" applyAlignment="1">
      <alignment horizontal="center" vertical="center"/>
    </xf>
    <xf numFmtId="177" fontId="5" fillId="29" borderId="26" xfId="2179" applyFont="1" applyFill="1" applyBorder="1" applyAlignment="1">
      <alignment horizontal="center" vertical="center"/>
    </xf>
    <xf numFmtId="177" fontId="77" fillId="29" borderId="26" xfId="2179" applyFont="1" applyFill="1" applyBorder="1" applyAlignment="1">
      <alignment horizontal="center" vertical="center"/>
    </xf>
    <xf numFmtId="177" fontId="64" fillId="29" borderId="26" xfId="2179" applyFont="1" applyFill="1" applyBorder="1" applyAlignment="1">
      <alignment horizontal="center" vertical="center"/>
    </xf>
    <xf numFmtId="183" fontId="5" fillId="29" borderId="26" xfId="2179" applyNumberFormat="1" applyFont="1" applyFill="1" applyBorder="1" applyAlignment="1">
      <alignment horizontal="center" vertical="center"/>
    </xf>
    <xf numFmtId="177" fontId="5" fillId="29" borderId="83" xfId="2179" applyFont="1" applyFill="1" applyBorder="1" applyAlignment="1">
      <alignment horizontal="center" vertical="center"/>
    </xf>
    <xf numFmtId="0" fontId="66" fillId="29" borderId="54" xfId="2202" applyFont="1" applyFill="1" applyBorder="1" applyAlignment="1">
      <alignment horizontal="center" vertical="center"/>
    </xf>
    <xf numFmtId="0" fontId="66" fillId="29" borderId="5" xfId="2202" applyFont="1" applyFill="1" applyBorder="1" applyAlignment="1">
      <alignment horizontal="center" vertical="center"/>
    </xf>
    <xf numFmtId="0" fontId="61" fillId="0" borderId="21" xfId="2203" applyFont="1" applyBorder="1" applyAlignment="1">
      <alignment horizontal="center" vertical="center"/>
    </xf>
    <xf numFmtId="0" fontId="54" fillId="29" borderId="20" xfId="2203" applyFont="1" applyFill="1" applyBorder="1" applyAlignment="1">
      <alignment horizontal="center" vertical="center" wrapText="1"/>
    </xf>
    <xf numFmtId="214" fontId="66" fillId="0" borderId="32" xfId="2177" applyNumberFormat="1" applyFont="1" applyBorder="1" applyAlignment="1">
      <alignment vertical="center"/>
    </xf>
    <xf numFmtId="0" fontId="54" fillId="29" borderId="30" xfId="2203" applyFont="1" applyFill="1" applyBorder="1" applyAlignment="1">
      <alignment horizontal="center" vertical="center" wrapText="1"/>
    </xf>
    <xf numFmtId="0" fontId="54" fillId="0" borderId="29" xfId="2203" applyFont="1" applyBorder="1" applyAlignment="1">
      <alignment horizontal="center" vertical="center"/>
    </xf>
    <xf numFmtId="41" fontId="54" fillId="0" borderId="29" xfId="2177" applyFont="1" applyFill="1" applyBorder="1" applyAlignment="1">
      <alignment horizontal="center" vertical="center"/>
    </xf>
    <xf numFmtId="0" fontId="54" fillId="0" borderId="26" xfId="0" applyFont="1" applyBorder="1" applyAlignment="1">
      <alignment horizontal="center" vertical="center"/>
    </xf>
    <xf numFmtId="0" fontId="54" fillId="29" borderId="26" xfId="2203" applyFont="1" applyFill="1" applyBorder="1" applyAlignment="1">
      <alignment vertical="center" wrapText="1"/>
    </xf>
    <xf numFmtId="0" fontId="54" fillId="29" borderId="26" xfId="2203" applyFont="1" applyFill="1" applyBorder="1" applyAlignment="1">
      <alignment vertical="center"/>
    </xf>
    <xf numFmtId="181" fontId="79" fillId="0" borderId="75" xfId="2179" applyNumberFormat="1" applyFont="1" applyBorder="1" applyAlignment="1">
      <alignment vertical="center"/>
    </xf>
    <xf numFmtId="2" fontId="79" fillId="0" borderId="76" xfId="2202" applyNumberFormat="1" applyFont="1" applyBorder="1" applyAlignment="1">
      <alignment vertical="center"/>
    </xf>
    <xf numFmtId="0" fontId="54" fillId="29" borderId="33" xfId="2203" applyFont="1" applyFill="1" applyBorder="1" applyAlignment="1">
      <alignment horizontal="center" vertical="center"/>
    </xf>
    <xf numFmtId="0" fontId="54" fillId="0" borderId="27" xfId="2203" applyFont="1" applyBorder="1" applyAlignment="1">
      <alignment horizontal="center" vertical="center"/>
    </xf>
    <xf numFmtId="177" fontId="54" fillId="29" borderId="52" xfId="2180" applyFont="1" applyFill="1" applyBorder="1" applyAlignment="1">
      <alignment horizontal="center" vertical="center"/>
    </xf>
    <xf numFmtId="0" fontId="54" fillId="29" borderId="25" xfId="2203" applyFont="1" applyFill="1" applyBorder="1" applyAlignment="1">
      <alignment horizontal="center" vertical="center" wrapText="1"/>
    </xf>
    <xf numFmtId="0" fontId="54" fillId="29" borderId="21" xfId="2203" applyFont="1" applyFill="1" applyBorder="1" applyAlignment="1">
      <alignment horizontal="center" vertical="center" wrapText="1"/>
    </xf>
    <xf numFmtId="0" fontId="54" fillId="24" borderId="68" xfId="2203" applyFont="1" applyFill="1" applyBorder="1" applyAlignment="1">
      <alignment horizontal="center" vertical="center"/>
    </xf>
    <xf numFmtId="0" fontId="54" fillId="24" borderId="40" xfId="2203" applyFont="1" applyFill="1" applyBorder="1" applyAlignment="1">
      <alignment horizontal="center" vertical="center"/>
    </xf>
    <xf numFmtId="0" fontId="66" fillId="0" borderId="67" xfId="2202" applyFont="1" applyBorder="1" applyAlignment="1">
      <alignment vertical="center"/>
    </xf>
    <xf numFmtId="181" fontId="66" fillId="0" borderId="67" xfId="2179" applyNumberFormat="1" applyFont="1" applyBorder="1" applyAlignment="1">
      <alignment vertical="center"/>
    </xf>
    <xf numFmtId="2" fontId="80" fillId="0" borderId="75" xfId="2202" applyNumberFormat="1" applyFont="1" applyBorder="1" applyAlignment="1">
      <alignment vertical="center"/>
    </xf>
    <xf numFmtId="41" fontId="68" fillId="0" borderId="81" xfId="2177" applyFont="1" applyBorder="1" applyAlignment="1">
      <alignment vertical="center"/>
    </xf>
    <xf numFmtId="3" fontId="59" fillId="0" borderId="93" xfId="2204" quotePrefix="1" applyNumberFormat="1" applyFont="1" applyBorder="1" applyAlignment="1">
      <alignment horizontal="center" vertical="center"/>
    </xf>
    <xf numFmtId="192" fontId="59" fillId="0" borderId="152" xfId="2204" applyNumberFormat="1" applyFont="1" applyBorder="1" applyAlignment="1">
      <alignment horizontal="center" vertical="center"/>
    </xf>
    <xf numFmtId="191" fontId="59" fillId="0" borderId="152" xfId="2204" applyNumberFormat="1" applyFont="1" applyBorder="1" applyAlignment="1">
      <alignment horizontal="center" vertical="center"/>
    </xf>
    <xf numFmtId="3" fontId="59" fillId="0" borderId="152" xfId="2204" applyNumberFormat="1" applyFont="1" applyBorder="1" applyAlignment="1" applyProtection="1">
      <alignment horizontal="center" vertical="center"/>
      <protection locked="0"/>
    </xf>
    <xf numFmtId="192" fontId="59" fillId="0" borderId="153" xfId="2204" applyNumberFormat="1" applyFont="1" applyBorder="1" applyAlignment="1">
      <alignment horizontal="center" vertical="center"/>
    </xf>
    <xf numFmtId="2" fontId="54" fillId="0" borderId="40" xfId="2203" applyNumberFormat="1" applyFont="1" applyBorder="1" applyAlignment="1">
      <alignment horizontal="center" vertical="center"/>
    </xf>
    <xf numFmtId="177" fontId="59" fillId="0" borderId="43" xfId="2180" applyFont="1" applyFill="1" applyBorder="1" applyAlignment="1" applyProtection="1">
      <alignment horizontal="center" vertical="center"/>
    </xf>
    <xf numFmtId="181" fontId="54" fillId="24" borderId="41" xfId="2180" applyNumberFormat="1" applyFont="1" applyFill="1" applyBorder="1" applyAlignment="1">
      <alignment horizontal="center" vertical="center"/>
    </xf>
    <xf numFmtId="181" fontId="54" fillId="24" borderId="39" xfId="2180" applyNumberFormat="1" applyFont="1" applyFill="1" applyBorder="1" applyAlignment="1">
      <alignment horizontal="center" vertical="center"/>
    </xf>
    <xf numFmtId="177" fontId="54" fillId="24" borderId="21" xfId="2203" applyNumberFormat="1" applyFont="1" applyFill="1" applyBorder="1" applyAlignment="1">
      <alignment horizontal="center" vertical="center"/>
    </xf>
    <xf numFmtId="41" fontId="54" fillId="24" borderId="43" xfId="2177" applyFont="1" applyFill="1" applyBorder="1" applyAlignment="1">
      <alignment horizontal="center" vertical="center"/>
    </xf>
    <xf numFmtId="177" fontId="54" fillId="24" borderId="41" xfId="2203" applyNumberFormat="1" applyFont="1" applyFill="1" applyBorder="1" applyAlignment="1">
      <alignment horizontal="center" vertical="center"/>
    </xf>
    <xf numFmtId="43" fontId="54" fillId="0" borderId="0" xfId="2203" applyNumberFormat="1" applyFont="1" applyAlignment="1">
      <alignment vertical="center"/>
    </xf>
    <xf numFmtId="1" fontId="54" fillId="0" borderId="25" xfId="2203" applyNumberFormat="1" applyFont="1" applyBorder="1" applyAlignment="1">
      <alignment horizontal="center" vertical="center"/>
    </xf>
    <xf numFmtId="0" fontId="54" fillId="29" borderId="20" xfId="2203" applyFont="1" applyFill="1" applyBorder="1" applyAlignment="1">
      <alignment horizontal="center" vertical="center"/>
    </xf>
    <xf numFmtId="0" fontId="54" fillId="29" borderId="31" xfId="2203" applyFont="1" applyFill="1" applyBorder="1" applyAlignment="1">
      <alignment horizontal="center" vertical="center"/>
    </xf>
    <xf numFmtId="0" fontId="54" fillId="29" borderId="26" xfId="2203" applyFont="1" applyFill="1" applyBorder="1" applyAlignment="1">
      <alignment horizontal="center" vertical="center" wrapText="1"/>
    </xf>
    <xf numFmtId="0" fontId="54" fillId="29" borderId="20" xfId="2203" applyFont="1" applyFill="1" applyBorder="1" applyAlignment="1">
      <alignment horizontal="center" vertical="center" wrapText="1"/>
    </xf>
    <xf numFmtId="41" fontId="54" fillId="0" borderId="25" xfId="2177" applyFont="1" applyBorder="1" applyAlignment="1">
      <alignment horizontal="center" vertical="center"/>
    </xf>
    <xf numFmtId="0" fontId="54" fillId="29" borderId="55" xfId="2203" applyFont="1" applyFill="1" applyBorder="1" applyAlignment="1">
      <alignment horizontal="center" vertical="center"/>
    </xf>
    <xf numFmtId="0" fontId="54" fillId="29" borderId="26" xfId="2203" applyFont="1" applyFill="1" applyBorder="1" applyAlignment="1">
      <alignment horizontal="center" vertical="center"/>
    </xf>
    <xf numFmtId="0" fontId="54" fillId="29" borderId="41" xfId="2203" applyFont="1" applyFill="1" applyBorder="1" applyAlignment="1">
      <alignment horizontal="center" vertical="center"/>
    </xf>
    <xf numFmtId="185" fontId="54" fillId="29" borderId="26" xfId="2203" quotePrefix="1" applyNumberFormat="1" applyFont="1" applyFill="1" applyBorder="1" applyAlignment="1">
      <alignment horizontal="center" vertical="center"/>
    </xf>
    <xf numFmtId="177" fontId="54" fillId="29" borderId="31" xfId="2180" applyFont="1" applyFill="1" applyBorder="1" applyAlignment="1">
      <alignment horizontal="center" vertical="center"/>
    </xf>
    <xf numFmtId="177" fontId="54" fillId="29" borderId="4" xfId="2180" applyFont="1" applyFill="1" applyBorder="1" applyAlignment="1">
      <alignment horizontal="center" vertical="center"/>
    </xf>
    <xf numFmtId="177" fontId="54" fillId="29" borderId="48" xfId="2180" applyFont="1" applyFill="1" applyBorder="1" applyAlignment="1">
      <alignment horizontal="right" vertical="center"/>
    </xf>
    <xf numFmtId="213" fontId="68" fillId="0" borderId="81" xfId="2177" applyNumberFormat="1" applyFont="1" applyBorder="1" applyAlignment="1">
      <alignment vertical="center"/>
    </xf>
    <xf numFmtId="185" fontId="52" fillId="0" borderId="0" xfId="0" applyNumberFormat="1" applyFont="1" applyAlignment="1">
      <alignment horizontal="left" vertical="center"/>
    </xf>
    <xf numFmtId="0" fontId="52" fillId="0" borderId="0" xfId="0" quotePrefix="1" applyFont="1" applyAlignment="1">
      <alignment horizontal="left" vertical="center"/>
    </xf>
    <xf numFmtId="0" fontId="51" fillId="0" borderId="0" xfId="2203" applyFont="1" applyAlignment="1">
      <alignment horizontal="center"/>
    </xf>
    <xf numFmtId="0" fontId="54" fillId="29" borderId="96" xfId="2203" applyFont="1" applyFill="1" applyBorder="1" applyAlignment="1">
      <alignment horizontal="center" vertical="center" wrapText="1"/>
    </xf>
    <xf numFmtId="0" fontId="54" fillId="29" borderId="67" xfId="2203" applyFont="1" applyFill="1" applyBorder="1" applyAlignment="1">
      <alignment horizontal="center" vertical="center" wrapText="1"/>
    </xf>
    <xf numFmtId="0" fontId="54" fillId="29" borderId="21" xfId="2203" applyFont="1" applyFill="1" applyBorder="1" applyAlignment="1">
      <alignment horizontal="center" vertical="center" wrapText="1"/>
    </xf>
    <xf numFmtId="0" fontId="54" fillId="29" borderId="100" xfId="2203" applyFont="1" applyFill="1" applyBorder="1" applyAlignment="1">
      <alignment horizontal="center" vertical="center"/>
    </xf>
    <xf numFmtId="0" fontId="54" fillId="29" borderId="30" xfId="2203" applyFont="1" applyFill="1" applyBorder="1" applyAlignment="1">
      <alignment horizontal="center" vertical="center"/>
    </xf>
    <xf numFmtId="0" fontId="54" fillId="29" borderId="28" xfId="2203" applyFont="1" applyFill="1" applyBorder="1" applyAlignment="1">
      <alignment horizontal="center" vertical="center"/>
    </xf>
    <xf numFmtId="0" fontId="54" fillId="29" borderId="24" xfId="2203" applyFont="1" applyFill="1" applyBorder="1" applyAlignment="1">
      <alignment horizontal="center" vertical="center"/>
    </xf>
    <xf numFmtId="0" fontId="54" fillId="29" borderId="99" xfId="2203" applyFont="1" applyFill="1" applyBorder="1" applyAlignment="1">
      <alignment horizontal="center" vertical="center"/>
    </xf>
    <xf numFmtId="0" fontId="54" fillId="29" borderId="79" xfId="2203" applyFont="1" applyFill="1" applyBorder="1" applyAlignment="1">
      <alignment horizontal="center" vertical="center"/>
    </xf>
    <xf numFmtId="0" fontId="54" fillId="29" borderId="100" xfId="2203" applyFont="1" applyFill="1" applyBorder="1" applyAlignment="1">
      <alignment horizontal="center" vertical="center" wrapText="1"/>
    </xf>
    <xf numFmtId="0" fontId="54" fillId="29" borderId="30" xfId="2203" applyFont="1" applyFill="1" applyBorder="1" applyAlignment="1">
      <alignment horizontal="center" vertical="center" wrapText="1"/>
    </xf>
    <xf numFmtId="0" fontId="54" fillId="29" borderId="99" xfId="2203" applyFont="1" applyFill="1" applyBorder="1" applyAlignment="1">
      <alignment horizontal="center" vertical="center" wrapText="1"/>
    </xf>
    <xf numFmtId="0" fontId="54" fillId="29" borderId="79" xfId="2203" applyFont="1" applyFill="1" applyBorder="1" applyAlignment="1">
      <alignment horizontal="center" vertical="center" wrapText="1"/>
    </xf>
    <xf numFmtId="0" fontId="54" fillId="29" borderId="28" xfId="2203" applyFont="1" applyFill="1" applyBorder="1" applyAlignment="1">
      <alignment horizontal="center" vertical="center" wrapText="1"/>
    </xf>
    <xf numFmtId="0" fontId="54" fillId="29" borderId="24" xfId="2203" applyFont="1" applyFill="1" applyBorder="1" applyAlignment="1">
      <alignment horizontal="center" vertical="center" wrapText="1"/>
    </xf>
    <xf numFmtId="0" fontId="74" fillId="29" borderId="47" xfId="2203" applyFont="1" applyFill="1" applyBorder="1" applyAlignment="1">
      <alignment horizontal="center" vertical="center"/>
    </xf>
    <xf numFmtId="0" fontId="74" fillId="29" borderId="74" xfId="2203" applyFont="1" applyFill="1" applyBorder="1" applyAlignment="1">
      <alignment horizontal="center" vertical="center"/>
    </xf>
    <xf numFmtId="0" fontId="54" fillId="29" borderId="75" xfId="2203" applyFont="1" applyFill="1" applyBorder="1" applyAlignment="1">
      <alignment horizontal="center" vertical="center"/>
    </xf>
    <xf numFmtId="0" fontId="54" fillId="29" borderId="20" xfId="2203" applyFont="1" applyFill="1" applyBorder="1" applyAlignment="1">
      <alignment horizontal="center" vertical="center"/>
    </xf>
    <xf numFmtId="0" fontId="54" fillId="29" borderId="31" xfId="2203" applyFont="1" applyFill="1" applyBorder="1" applyAlignment="1">
      <alignment horizontal="center" vertical="center"/>
    </xf>
    <xf numFmtId="0" fontId="54" fillId="29" borderId="101" xfId="2203" applyFont="1" applyFill="1" applyBorder="1" applyAlignment="1">
      <alignment horizontal="center" vertical="center"/>
    </xf>
    <xf numFmtId="0" fontId="54" fillId="29" borderId="69" xfId="2203" applyFont="1" applyFill="1" applyBorder="1" applyAlignment="1">
      <alignment horizontal="center" vertical="center"/>
    </xf>
    <xf numFmtId="0" fontId="54" fillId="29" borderId="102" xfId="2203" applyFont="1" applyFill="1" applyBorder="1" applyAlignment="1">
      <alignment horizontal="center" vertical="center"/>
    </xf>
    <xf numFmtId="0" fontId="54" fillId="0" borderId="68" xfId="2203" applyFont="1" applyBorder="1" applyAlignment="1">
      <alignment horizontal="center" vertical="center"/>
    </xf>
    <xf numFmtId="0" fontId="54" fillId="24" borderId="46" xfId="2203" applyFont="1" applyFill="1" applyBorder="1" applyAlignment="1">
      <alignment horizontal="center" vertical="center"/>
    </xf>
    <xf numFmtId="0" fontId="54" fillId="24" borderId="68" xfId="2203" applyFont="1" applyFill="1" applyBorder="1" applyAlignment="1">
      <alignment horizontal="center" vertical="center"/>
    </xf>
    <xf numFmtId="0" fontId="54" fillId="29" borderId="33" xfId="2203" applyFont="1" applyFill="1" applyBorder="1" applyAlignment="1">
      <alignment horizontal="center" vertical="center"/>
    </xf>
    <xf numFmtId="0" fontId="54" fillId="29" borderId="37" xfId="2203" applyFont="1" applyFill="1" applyBorder="1" applyAlignment="1">
      <alignment horizontal="center" vertical="center"/>
    </xf>
    <xf numFmtId="0" fontId="54" fillId="29" borderId="38" xfId="2203" applyFont="1" applyFill="1" applyBorder="1" applyAlignment="1">
      <alignment horizontal="center" vertical="center"/>
    </xf>
    <xf numFmtId="0" fontId="54" fillId="29" borderId="26" xfId="2203" applyFont="1" applyFill="1" applyBorder="1" applyAlignment="1">
      <alignment horizontal="center" vertical="center" wrapText="1"/>
    </xf>
    <xf numFmtId="0" fontId="54" fillId="29" borderId="70" xfId="2203" applyFont="1" applyFill="1" applyBorder="1" applyAlignment="1">
      <alignment horizontal="center" vertical="center"/>
    </xf>
    <xf numFmtId="0" fontId="54" fillId="29" borderId="43" xfId="2203" applyFont="1" applyFill="1" applyBorder="1" applyAlignment="1">
      <alignment horizontal="center" vertical="center"/>
    </xf>
    <xf numFmtId="0" fontId="58" fillId="29" borderId="53" xfId="2203" applyFont="1" applyFill="1" applyBorder="1" applyAlignment="1">
      <alignment horizontal="center" vertical="center"/>
    </xf>
    <xf numFmtId="0" fontId="58" fillId="29" borderId="54" xfId="2203" applyFont="1" applyFill="1" applyBorder="1" applyAlignment="1">
      <alignment horizontal="center" vertical="center"/>
    </xf>
    <xf numFmtId="0" fontId="58" fillId="29" borderId="64" xfId="2203" applyFont="1" applyFill="1" applyBorder="1" applyAlignment="1">
      <alignment horizontal="center" vertical="center"/>
    </xf>
    <xf numFmtId="0" fontId="58" fillId="29" borderId="73" xfId="2203" applyFont="1" applyFill="1" applyBorder="1" applyAlignment="1">
      <alignment horizontal="center" vertical="center"/>
    </xf>
    <xf numFmtId="0" fontId="58" fillId="29" borderId="0" xfId="2203" applyFont="1" applyFill="1" applyAlignment="1">
      <alignment horizontal="center" vertical="center"/>
    </xf>
    <xf numFmtId="0" fontId="58" fillId="29" borderId="65" xfId="2203" applyFont="1" applyFill="1" applyBorder="1" applyAlignment="1">
      <alignment horizontal="center" vertical="center"/>
    </xf>
    <xf numFmtId="0" fontId="58" fillId="29" borderId="97" xfId="2203" applyFont="1" applyFill="1" applyBorder="1" applyAlignment="1">
      <alignment horizontal="center" vertical="center"/>
    </xf>
    <xf numFmtId="0" fontId="58" fillId="29" borderId="5" xfId="2203" applyFont="1" applyFill="1" applyBorder="1" applyAlignment="1">
      <alignment horizontal="center" vertical="center"/>
    </xf>
    <xf numFmtId="0" fontId="58" fillId="29" borderId="1" xfId="2203" applyFont="1" applyFill="1" applyBorder="1" applyAlignment="1">
      <alignment horizontal="center" vertical="center"/>
    </xf>
    <xf numFmtId="0" fontId="54" fillId="29" borderId="63" xfId="2203" applyFont="1" applyFill="1" applyBorder="1" applyAlignment="1">
      <alignment horizontal="center" vertical="center" wrapText="1"/>
    </xf>
    <xf numFmtId="0" fontId="54" fillId="29" borderId="54" xfId="2203" applyFont="1" applyFill="1" applyBorder="1" applyAlignment="1">
      <alignment horizontal="center" vertical="center" wrapText="1"/>
    </xf>
    <xf numFmtId="0" fontId="54" fillId="29" borderId="64" xfId="2203" applyFont="1" applyFill="1" applyBorder="1" applyAlignment="1">
      <alignment horizontal="center" vertical="center" wrapText="1"/>
    </xf>
    <xf numFmtId="0" fontId="54" fillId="29" borderId="20" xfId="2203" applyFont="1" applyFill="1" applyBorder="1" applyAlignment="1">
      <alignment horizontal="center" vertical="center" wrapText="1"/>
    </xf>
    <xf numFmtId="0" fontId="54" fillId="29" borderId="46" xfId="2203" applyFont="1" applyFill="1" applyBorder="1" applyAlignment="1">
      <alignment horizontal="center" vertical="center" wrapText="1"/>
    </xf>
    <xf numFmtId="0" fontId="54" fillId="29" borderId="40" xfId="2203" applyFont="1" applyFill="1" applyBorder="1" applyAlignment="1">
      <alignment horizontal="center" vertical="center" wrapText="1"/>
    </xf>
    <xf numFmtId="0" fontId="54" fillId="29" borderId="98" xfId="2203" applyFont="1" applyFill="1" applyBorder="1" applyAlignment="1">
      <alignment horizontal="center" vertical="center" wrapText="1"/>
    </xf>
    <xf numFmtId="0" fontId="54" fillId="29" borderId="71" xfId="2203" applyFont="1" applyFill="1" applyBorder="1" applyAlignment="1">
      <alignment horizontal="center" vertical="center" wrapText="1"/>
    </xf>
    <xf numFmtId="0" fontId="54" fillId="29" borderId="39" xfId="2203" applyFont="1" applyFill="1" applyBorder="1" applyAlignment="1">
      <alignment horizontal="center" vertical="center" wrapText="1"/>
    </xf>
    <xf numFmtId="0" fontId="54" fillId="17" borderId="85" xfId="2282" applyFont="1" applyFill="1" applyBorder="1" applyAlignment="1">
      <alignment horizontal="center" vertical="center"/>
    </xf>
    <xf numFmtId="0" fontId="54" fillId="17" borderId="142" xfId="2282" applyFont="1" applyFill="1" applyBorder="1" applyAlignment="1">
      <alignment horizontal="center" vertical="center"/>
    </xf>
    <xf numFmtId="0" fontId="54" fillId="22" borderId="143" xfId="2282" applyFont="1" applyFill="1" applyBorder="1" applyAlignment="1">
      <alignment horizontal="center" vertical="center" shrinkToFit="1"/>
    </xf>
    <xf numFmtId="0" fontId="54" fillId="22" borderId="15" xfId="2282" applyFont="1" applyFill="1" applyBorder="1" applyAlignment="1">
      <alignment horizontal="center" vertical="center" shrinkToFit="1"/>
    </xf>
    <xf numFmtId="0" fontId="54" fillId="22" borderId="144" xfId="2282" applyFont="1" applyFill="1" applyBorder="1" applyAlignment="1">
      <alignment horizontal="center" vertical="center" shrinkToFit="1"/>
    </xf>
    <xf numFmtId="0" fontId="62" fillId="17" borderId="132" xfId="2282" applyFont="1" applyFill="1" applyBorder="1" applyAlignment="1">
      <alignment horizontal="center" vertical="center"/>
    </xf>
    <xf numFmtId="0" fontId="62" fillId="17" borderId="111" xfId="2282" applyFont="1" applyFill="1" applyBorder="1" applyAlignment="1">
      <alignment horizontal="center" vertical="center"/>
    </xf>
    <xf numFmtId="0" fontId="62" fillId="17" borderId="133" xfId="2282" applyFont="1" applyFill="1" applyBorder="1" applyAlignment="1">
      <alignment horizontal="center" vertical="center"/>
    </xf>
    <xf numFmtId="0" fontId="62" fillId="17" borderId="136" xfId="2282" applyFont="1" applyFill="1" applyBorder="1" applyAlignment="1">
      <alignment horizontal="center" vertical="center"/>
    </xf>
    <xf numFmtId="0" fontId="62" fillId="17" borderId="137" xfId="2282" applyFont="1" applyFill="1" applyBorder="1" applyAlignment="1">
      <alignment horizontal="center" vertical="center"/>
    </xf>
    <xf numFmtId="0" fontId="62" fillId="17" borderId="138" xfId="2282" applyFont="1" applyFill="1" applyBorder="1" applyAlignment="1">
      <alignment horizontal="center" vertical="center"/>
    </xf>
    <xf numFmtId="0" fontId="54" fillId="17" borderId="86" xfId="2282" applyFont="1" applyFill="1" applyBorder="1" applyAlignment="1">
      <alignment horizontal="center" vertical="center"/>
    </xf>
    <xf numFmtId="0" fontId="54" fillId="17" borderId="139" xfId="2282" applyFont="1" applyFill="1" applyBorder="1" applyAlignment="1">
      <alignment horizontal="center" vertical="center"/>
    </xf>
    <xf numFmtId="0" fontId="54" fillId="17" borderId="134" xfId="2282" applyFont="1" applyFill="1" applyBorder="1" applyAlignment="1">
      <alignment horizontal="center" vertical="center"/>
    </xf>
    <xf numFmtId="0" fontId="54" fillId="17" borderId="135" xfId="2282" applyFont="1" applyFill="1" applyBorder="1" applyAlignment="1">
      <alignment horizontal="center" vertical="center"/>
    </xf>
    <xf numFmtId="0" fontId="54" fillId="17" borderId="103" xfId="2282" applyFont="1" applyFill="1" applyBorder="1" applyAlignment="1">
      <alignment horizontal="center" vertical="center" wrapText="1"/>
    </xf>
    <xf numFmtId="0" fontId="54" fillId="17" borderId="141" xfId="2282" applyFont="1" applyFill="1" applyBorder="1" applyAlignment="1">
      <alignment horizontal="center" vertical="center"/>
    </xf>
    <xf numFmtId="215" fontId="29" fillId="21" borderId="0" xfId="2203" applyNumberFormat="1" applyFont="1" applyFill="1" applyAlignment="1">
      <alignment horizontal="center" vertical="center"/>
    </xf>
    <xf numFmtId="0" fontId="58" fillId="20" borderId="103" xfId="2203" applyFont="1" applyFill="1" applyBorder="1" applyAlignment="1">
      <alignment horizontal="center" vertical="center"/>
    </xf>
    <xf numFmtId="0" fontId="58" fillId="20" borderId="104" xfId="2203" applyFont="1" applyFill="1" applyBorder="1" applyAlignment="1">
      <alignment horizontal="center" vertical="center"/>
    </xf>
    <xf numFmtId="190" fontId="29" fillId="21" borderId="0" xfId="2203" applyNumberFormat="1" applyFont="1" applyFill="1" applyAlignment="1">
      <alignment horizontal="center" vertical="center"/>
    </xf>
    <xf numFmtId="0" fontId="58" fillId="20" borderId="110" xfId="2203" applyFont="1" applyFill="1" applyBorder="1" applyAlignment="1">
      <alignment horizontal="center" vertical="center"/>
    </xf>
    <xf numFmtId="0" fontId="58" fillId="20" borderId="111" xfId="2203" applyFont="1" applyFill="1" applyBorder="1" applyAlignment="1">
      <alignment horizontal="center" vertical="center"/>
    </xf>
    <xf numFmtId="0" fontId="58" fillId="20" borderId="97" xfId="2203" applyFont="1" applyFill="1" applyBorder="1" applyAlignment="1">
      <alignment horizontal="center" vertical="center"/>
    </xf>
    <xf numFmtId="0" fontId="58" fillId="20" borderId="5" xfId="2203" applyFont="1" applyFill="1" applyBorder="1" applyAlignment="1">
      <alignment horizontal="center" vertical="center"/>
    </xf>
    <xf numFmtId="0" fontId="59" fillId="20" borderId="112" xfId="2203" applyFont="1" applyFill="1" applyBorder="1" applyAlignment="1">
      <alignment horizontal="center" vertical="center"/>
    </xf>
    <xf numFmtId="0" fontId="59" fillId="20" borderId="113" xfId="2203" applyFont="1" applyFill="1" applyBorder="1" applyAlignment="1">
      <alignment horizontal="center" vertical="center"/>
    </xf>
    <xf numFmtId="0" fontId="58" fillId="27" borderId="111" xfId="2203" applyFont="1" applyFill="1" applyBorder="1" applyAlignment="1">
      <alignment horizontal="left" vertical="center" wrapText="1"/>
    </xf>
    <xf numFmtId="0" fontId="59" fillId="20" borderId="105" xfId="2203" applyFont="1" applyFill="1" applyBorder="1" applyAlignment="1">
      <alignment horizontal="center" vertical="center"/>
    </xf>
    <xf numFmtId="0" fontId="59" fillId="20" borderId="106" xfId="2203" applyFont="1" applyFill="1" applyBorder="1" applyAlignment="1">
      <alignment horizontal="center" vertical="center"/>
    </xf>
    <xf numFmtId="0" fontId="59" fillId="0" borderId="33" xfId="2203" applyFont="1" applyBorder="1" applyAlignment="1">
      <alignment horizontal="center" vertical="center"/>
    </xf>
    <xf numFmtId="0" fontId="59" fillId="0" borderId="37" xfId="2203" applyFont="1" applyBorder="1" applyAlignment="1">
      <alignment horizontal="center" vertical="center"/>
    </xf>
    <xf numFmtId="0" fontId="59" fillId="0" borderId="36" xfId="2203" applyFont="1" applyBorder="1" applyAlignment="1">
      <alignment horizontal="center" vertical="center"/>
    </xf>
    <xf numFmtId="0" fontId="59" fillId="20" borderId="107" xfId="2203" applyFont="1" applyFill="1" applyBorder="1" applyAlignment="1">
      <alignment horizontal="center" vertical="center"/>
    </xf>
    <xf numFmtId="0" fontId="59" fillId="20" borderId="108" xfId="2203" applyFont="1" applyFill="1" applyBorder="1" applyAlignment="1">
      <alignment horizontal="center" vertical="center"/>
    </xf>
    <xf numFmtId="0" fontId="59" fillId="20" borderId="109" xfId="2203" applyFont="1" applyFill="1" applyBorder="1" applyAlignment="1">
      <alignment horizontal="center" vertical="center"/>
    </xf>
    <xf numFmtId="185" fontId="52" fillId="0" borderId="0" xfId="2202" applyNumberFormat="1" applyFont="1" applyAlignment="1">
      <alignment horizontal="left" vertical="center"/>
    </xf>
    <xf numFmtId="0" fontId="52" fillId="0" borderId="0" xfId="2202" quotePrefix="1" applyFont="1" applyAlignment="1">
      <alignment horizontal="left" vertical="center"/>
    </xf>
    <xf numFmtId="0" fontId="51" fillId="0" borderId="0" xfId="2202" applyFont="1" applyAlignment="1">
      <alignment horizontal="center"/>
    </xf>
    <xf numFmtId="0" fontId="58" fillId="0" borderId="60" xfId="2202" applyFont="1" applyBorder="1" applyAlignment="1">
      <alignment horizontal="center" vertical="center"/>
    </xf>
    <xf numFmtId="0" fontId="58" fillId="0" borderId="151" xfId="2202" applyFont="1" applyBorder="1" applyAlignment="1">
      <alignment horizontal="center" vertical="center"/>
    </xf>
    <xf numFmtId="0" fontId="58" fillId="0" borderId="84" xfId="2202" applyFont="1" applyBorder="1" applyAlignment="1">
      <alignment horizontal="center" vertical="center"/>
    </xf>
    <xf numFmtId="0" fontId="5" fillId="0" borderId="123" xfId="2202" applyFont="1" applyBorder="1" applyAlignment="1">
      <alignment horizontal="left" vertical="center"/>
    </xf>
    <xf numFmtId="0" fontId="5" fillId="0" borderId="83" xfId="2202" applyFont="1" applyBorder="1" applyAlignment="1">
      <alignment horizontal="left" vertical="center"/>
    </xf>
    <xf numFmtId="0" fontId="29" fillId="29" borderId="117" xfId="2202" applyFont="1" applyFill="1" applyBorder="1" applyAlignment="1">
      <alignment horizontal="center" vertical="center"/>
    </xf>
    <xf numFmtId="0" fontId="29" fillId="29" borderId="86" xfId="2202" applyFont="1" applyFill="1" applyBorder="1" applyAlignment="1">
      <alignment horizontal="center" vertical="center"/>
    </xf>
    <xf numFmtId="0" fontId="5" fillId="0" borderId="118" xfId="2202" applyFont="1" applyBorder="1" applyAlignment="1">
      <alignment horizontal="left" vertical="center"/>
    </xf>
    <xf numFmtId="0" fontId="5" fillId="0" borderId="26" xfId="2202" applyFont="1" applyBorder="1" applyAlignment="1">
      <alignment horizontal="left" vertical="center"/>
    </xf>
    <xf numFmtId="0" fontId="5" fillId="0" borderId="119" xfId="2202" applyFont="1" applyBorder="1" applyAlignment="1">
      <alignment vertical="center"/>
    </xf>
    <xf numFmtId="0" fontId="5" fillId="0" borderId="58" xfId="2202" applyFont="1" applyBorder="1" applyAlignment="1">
      <alignment vertical="center"/>
    </xf>
    <xf numFmtId="0" fontId="5" fillId="0" borderId="120" xfId="2202" applyFont="1" applyBorder="1" applyAlignment="1">
      <alignment horizontal="left" vertical="center"/>
    </xf>
    <xf numFmtId="0" fontId="5" fillId="0" borderId="121" xfId="2202" applyFont="1" applyBorder="1" applyAlignment="1">
      <alignment horizontal="left" vertical="center"/>
    </xf>
    <xf numFmtId="0" fontId="5" fillId="0" borderId="122" xfId="2202" applyFont="1" applyBorder="1" applyAlignment="1">
      <alignment horizontal="left" vertical="center"/>
    </xf>
    <xf numFmtId="0" fontId="5" fillId="0" borderId="70" xfId="2202" applyFont="1" applyBorder="1" applyAlignment="1">
      <alignment horizontal="left" vertical="center"/>
    </xf>
    <xf numFmtId="0" fontId="5" fillId="0" borderId="56" xfId="2202" applyFont="1" applyBorder="1" applyAlignment="1">
      <alignment horizontal="left" vertical="center"/>
    </xf>
    <xf numFmtId="0" fontId="5" fillId="0" borderId="43" xfId="2202" applyFont="1" applyBorder="1" applyAlignment="1">
      <alignment horizontal="left" vertical="center"/>
    </xf>
    <xf numFmtId="0" fontId="5" fillId="0" borderId="148" xfId="2202" applyFont="1" applyBorder="1" applyAlignment="1">
      <alignment horizontal="center" vertical="center"/>
    </xf>
    <xf numFmtId="0" fontId="5" fillId="0" borderId="58" xfId="2202" applyFont="1" applyBorder="1" applyAlignment="1">
      <alignment horizontal="center" vertical="center"/>
    </xf>
    <xf numFmtId="0" fontId="5" fillId="0" borderId="150" xfId="2202" applyFont="1" applyBorder="1" applyAlignment="1">
      <alignment horizontal="center" vertical="center"/>
    </xf>
    <xf numFmtId="0" fontId="5" fillId="0" borderId="26" xfId="2202" applyFont="1" applyBorder="1" applyAlignment="1">
      <alignment horizontal="center" vertical="center"/>
    </xf>
    <xf numFmtId="177" fontId="81" fillId="0" borderId="60" xfId="2202" applyNumberFormat="1" applyFont="1" applyBorder="1" applyAlignment="1">
      <alignment horizontal="center" vertical="center"/>
    </xf>
    <xf numFmtId="0" fontId="81" fillId="0" borderId="84" xfId="2202" applyFont="1" applyBorder="1" applyAlignment="1">
      <alignment horizontal="center" vertical="center"/>
    </xf>
    <xf numFmtId="177" fontId="54" fillId="0" borderId="28" xfId="2180" applyFont="1" applyFill="1" applyBorder="1" applyAlignment="1">
      <alignment horizontal="center" vertical="center"/>
    </xf>
    <xf numFmtId="177" fontId="54" fillId="0" borderId="30" xfId="2180" applyFont="1" applyFill="1" applyBorder="1" applyAlignment="1">
      <alignment horizontal="center" vertical="center"/>
    </xf>
    <xf numFmtId="177" fontId="54" fillId="0" borderId="24" xfId="2180" applyFont="1" applyFill="1" applyBorder="1" applyAlignment="1">
      <alignment horizontal="center" vertical="center"/>
    </xf>
    <xf numFmtId="0" fontId="55" fillId="0" borderId="78" xfId="0" applyFont="1" applyBorder="1" applyAlignment="1">
      <alignment horizontal="center" vertical="center" wrapText="1"/>
    </xf>
    <xf numFmtId="0" fontId="55" fillId="0" borderId="32" xfId="0" applyFont="1" applyBorder="1" applyAlignment="1">
      <alignment horizontal="center" vertical="center"/>
    </xf>
    <xf numFmtId="0" fontId="55" fillId="0" borderId="99" xfId="0" applyFont="1" applyBorder="1" applyAlignment="1">
      <alignment horizontal="center" vertical="center"/>
    </xf>
    <xf numFmtId="0" fontId="55" fillId="0" borderId="100" xfId="0" applyFont="1" applyBorder="1" applyAlignment="1">
      <alignment horizontal="center" vertical="center"/>
    </xf>
    <xf numFmtId="0" fontId="55" fillId="0" borderId="35" xfId="0" applyFont="1" applyBorder="1" applyAlignment="1">
      <alignment horizontal="center" vertical="center"/>
    </xf>
    <xf numFmtId="0" fontId="55" fillId="0" borderId="37" xfId="0" applyFont="1" applyBorder="1" applyAlignment="1">
      <alignment horizontal="center" vertical="center"/>
    </xf>
    <xf numFmtId="0" fontId="57" fillId="29" borderId="48" xfId="2203" applyFont="1" applyFill="1" applyBorder="1" applyAlignment="1">
      <alignment horizontal="center" vertical="center"/>
    </xf>
    <xf numFmtId="0" fontId="57" fillId="29" borderId="16" xfId="2203" applyFont="1" applyFill="1" applyBorder="1" applyAlignment="1">
      <alignment horizontal="center" vertical="center"/>
    </xf>
    <xf numFmtId="0" fontId="57" fillId="29" borderId="50" xfId="2203" applyFont="1" applyFill="1" applyBorder="1" applyAlignment="1">
      <alignment horizontal="center" vertical="center"/>
    </xf>
    <xf numFmtId="0" fontId="54" fillId="29" borderId="116" xfId="2203" applyFont="1" applyFill="1" applyBorder="1" applyAlignment="1">
      <alignment horizontal="center" vertical="center" wrapText="1"/>
    </xf>
    <xf numFmtId="0" fontId="54" fillId="29" borderId="43" xfId="2203" applyFont="1" applyFill="1" applyBorder="1" applyAlignment="1">
      <alignment horizontal="center" vertical="center" wrapText="1"/>
    </xf>
    <xf numFmtId="0" fontId="54" fillId="29" borderId="23" xfId="2203" applyFont="1" applyFill="1" applyBorder="1" applyAlignment="1">
      <alignment horizontal="center" vertical="center" wrapText="1"/>
    </xf>
    <xf numFmtId="0" fontId="54" fillId="29" borderId="55" xfId="2203" applyFont="1" applyFill="1" applyBorder="1" applyAlignment="1">
      <alignment horizontal="center" vertical="center"/>
    </xf>
    <xf numFmtId="0" fontId="54" fillId="29" borderId="41" xfId="2203" applyFont="1" applyFill="1" applyBorder="1" applyAlignment="1">
      <alignment horizontal="center" vertical="center"/>
    </xf>
    <xf numFmtId="0" fontId="54" fillId="29" borderId="63" xfId="2203" applyFont="1" applyFill="1" applyBorder="1" applyAlignment="1">
      <alignment horizontal="center" vertical="center"/>
    </xf>
    <xf numFmtId="0" fontId="54" fillId="29" borderId="54" xfId="2203" applyFont="1" applyFill="1" applyBorder="1" applyAlignment="1">
      <alignment horizontal="center" vertical="center"/>
    </xf>
    <xf numFmtId="0" fontId="54" fillId="29" borderId="64" xfId="2203" applyFont="1" applyFill="1" applyBorder="1" applyAlignment="1">
      <alignment horizontal="center" vertical="center"/>
    </xf>
    <xf numFmtId="0" fontId="54" fillId="29" borderId="2" xfId="2203" applyFont="1" applyFill="1" applyBorder="1" applyAlignment="1">
      <alignment horizontal="center" vertical="center"/>
    </xf>
    <xf numFmtId="0" fontId="54" fillId="29" borderId="0" xfId="2203" applyFont="1" applyFill="1" applyAlignment="1">
      <alignment horizontal="center" vertical="center"/>
    </xf>
    <xf numFmtId="0" fontId="54" fillId="29" borderId="65" xfId="2203" applyFont="1" applyFill="1" applyBorder="1" applyAlignment="1">
      <alignment horizontal="center" vertical="center"/>
    </xf>
    <xf numFmtId="0" fontId="54" fillId="29" borderId="66" xfId="2203" applyFont="1" applyFill="1" applyBorder="1" applyAlignment="1">
      <alignment horizontal="center" vertical="center"/>
    </xf>
    <xf numFmtId="0" fontId="54" fillId="29" borderId="5" xfId="2203" applyFont="1" applyFill="1" applyBorder="1" applyAlignment="1">
      <alignment horizontal="center" vertical="center"/>
    </xf>
    <xf numFmtId="0" fontId="54" fillId="29" borderId="1" xfId="2203" applyFont="1" applyFill="1" applyBorder="1" applyAlignment="1">
      <alignment horizontal="center" vertical="center"/>
    </xf>
    <xf numFmtId="0" fontId="54" fillId="29" borderId="101" xfId="2203" applyFont="1" applyFill="1" applyBorder="1" applyAlignment="1">
      <alignment horizontal="center" vertical="center" wrapText="1"/>
    </xf>
    <xf numFmtId="0" fontId="54" fillId="29" borderId="29" xfId="2203" applyFont="1" applyFill="1" applyBorder="1" applyAlignment="1">
      <alignment horizontal="center" vertical="center" wrapText="1"/>
    </xf>
    <xf numFmtId="0" fontId="54" fillId="29" borderId="114" xfId="2203" applyFont="1" applyFill="1" applyBorder="1" applyAlignment="1">
      <alignment horizontal="center" vertical="center" wrapText="1"/>
    </xf>
    <xf numFmtId="0" fontId="54" fillId="29" borderId="81" xfId="2203" applyFont="1" applyFill="1" applyBorder="1" applyAlignment="1">
      <alignment horizontal="center" vertical="center"/>
    </xf>
    <xf numFmtId="0" fontId="54" fillId="29" borderId="80" xfId="2203" applyFont="1" applyFill="1" applyBorder="1" applyAlignment="1">
      <alignment horizontal="center" vertical="center"/>
    </xf>
    <xf numFmtId="0" fontId="54" fillId="29" borderId="77" xfId="2203" applyFont="1" applyFill="1" applyBorder="1" applyAlignment="1">
      <alignment horizontal="center" vertical="center"/>
    </xf>
    <xf numFmtId="0" fontId="54" fillId="29" borderId="23" xfId="2203" applyFont="1" applyFill="1" applyBorder="1" applyAlignment="1">
      <alignment horizontal="center" vertical="center"/>
    </xf>
    <xf numFmtId="0" fontId="54" fillId="29" borderId="76" xfId="2203" applyFont="1" applyFill="1" applyBorder="1" applyAlignment="1">
      <alignment horizontal="center" vertical="center" wrapText="1"/>
    </xf>
    <xf numFmtId="0" fontId="54" fillId="29" borderId="26" xfId="2203" applyFont="1" applyFill="1" applyBorder="1" applyAlignment="1">
      <alignment horizontal="center" vertical="center"/>
    </xf>
    <xf numFmtId="0" fontId="54" fillId="29" borderId="40" xfId="2203" applyFont="1" applyFill="1" applyBorder="1" applyAlignment="1">
      <alignment horizontal="center" vertical="center"/>
    </xf>
    <xf numFmtId="0" fontId="66" fillId="0" borderId="114" xfId="2202" applyFont="1" applyBorder="1" applyAlignment="1">
      <alignment horizontal="center" vertical="center" wrapText="1"/>
    </xf>
    <xf numFmtId="0" fontId="66" fillId="0" borderId="115" xfId="2202" applyFont="1" applyBorder="1" applyAlignment="1">
      <alignment horizontal="center" vertical="center" wrapText="1"/>
    </xf>
    <xf numFmtId="0" fontId="66" fillId="0" borderId="51" xfId="2202" applyFont="1" applyBorder="1" applyAlignment="1">
      <alignment horizontal="center" vertical="center"/>
    </xf>
    <xf numFmtId="0" fontId="66" fillId="29" borderId="49" xfId="2202" applyFont="1" applyFill="1" applyBorder="1" applyAlignment="1">
      <alignment horizontal="center" vertical="center"/>
    </xf>
    <xf numFmtId="0" fontId="66" fillId="0" borderId="50" xfId="2202" applyFont="1" applyBorder="1" applyAlignment="1">
      <alignment horizontal="center" vertical="center"/>
    </xf>
    <xf numFmtId="0" fontId="66" fillId="0" borderId="114" xfId="2202" applyFont="1" applyBorder="1" applyAlignment="1">
      <alignment horizontal="center" vertical="center"/>
    </xf>
    <xf numFmtId="0" fontId="66" fillId="0" borderId="115" xfId="2202" applyFont="1" applyBorder="1" applyAlignment="1">
      <alignment horizontal="center" vertical="center"/>
    </xf>
    <xf numFmtId="0" fontId="66" fillId="0" borderId="48" xfId="2202" applyFont="1" applyBorder="1" applyAlignment="1">
      <alignment horizontal="center" vertical="center" wrapText="1"/>
    </xf>
    <xf numFmtId="0" fontId="66" fillId="0" borderId="48" xfId="2202" applyFont="1" applyBorder="1" applyAlignment="1">
      <alignment horizontal="center" vertical="center"/>
    </xf>
    <xf numFmtId="0" fontId="66" fillId="0" borderId="51" xfId="2202" applyFont="1" applyBorder="1" applyAlignment="1">
      <alignment horizontal="center" vertical="center" wrapText="1"/>
    </xf>
    <xf numFmtId="0" fontId="66" fillId="0" borderId="68" xfId="2202" applyFont="1" applyBorder="1" applyAlignment="1">
      <alignment horizontal="center" vertical="center"/>
    </xf>
    <xf numFmtId="0" fontId="66" fillId="0" borderId="68" xfId="2202" applyFont="1" applyBorder="1" applyAlignment="1">
      <alignment horizontal="center" vertical="center" wrapText="1"/>
    </xf>
    <xf numFmtId="0" fontId="69" fillId="0" borderId="0" xfId="2202" applyFont="1" applyAlignment="1">
      <alignment horizontal="center" vertical="center"/>
    </xf>
    <xf numFmtId="0" fontId="66" fillId="0" borderId="55" xfId="2202" applyFont="1" applyBorder="1" applyAlignment="1">
      <alignment horizontal="center" vertical="center"/>
    </xf>
    <xf numFmtId="0" fontId="66" fillId="0" borderId="72" xfId="2202" applyFont="1" applyBorder="1" applyAlignment="1">
      <alignment horizontal="center" vertical="center"/>
    </xf>
    <xf numFmtId="0" fontId="66" fillId="0" borderId="104" xfId="2202" applyFont="1" applyBorder="1" applyAlignment="1">
      <alignment horizontal="center" vertical="center"/>
    </xf>
    <xf numFmtId="0" fontId="66" fillId="0" borderId="78" xfId="2202" applyFont="1" applyBorder="1" applyAlignment="1">
      <alignment horizontal="center" vertical="center" wrapText="1"/>
    </xf>
    <xf numFmtId="0" fontId="66" fillId="0" borderId="25" xfId="2202" applyFont="1" applyBorder="1" applyAlignment="1">
      <alignment horizontal="center" vertical="center"/>
    </xf>
    <xf numFmtId="0" fontId="66" fillId="0" borderId="96" xfId="2202" applyFont="1" applyBorder="1" applyAlignment="1">
      <alignment horizontal="center" vertical="center"/>
    </xf>
    <xf numFmtId="0" fontId="66" fillId="0" borderId="21" xfId="2202" applyFont="1" applyBorder="1" applyAlignment="1">
      <alignment horizontal="center" vertical="center"/>
    </xf>
    <xf numFmtId="0" fontId="66" fillId="0" borderId="99" xfId="2202" applyFont="1" applyBorder="1" applyAlignment="1">
      <alignment horizontal="center" vertical="center"/>
    </xf>
    <xf numFmtId="0" fontId="66" fillId="0" borderId="100" xfId="2202" applyFont="1" applyBorder="1" applyAlignment="1">
      <alignment horizontal="center" vertical="center"/>
    </xf>
    <xf numFmtId="0" fontId="66" fillId="0" borderId="79" xfId="2202" applyFont="1" applyBorder="1" applyAlignment="1">
      <alignment horizontal="center" vertical="center"/>
    </xf>
    <xf numFmtId="0" fontId="66" fillId="0" borderId="67" xfId="2202" applyFont="1" applyBorder="1" applyAlignment="1">
      <alignment horizontal="center" vertical="center"/>
    </xf>
    <xf numFmtId="0" fontId="66" fillId="0" borderId="98" xfId="2202" applyFont="1" applyBorder="1" applyAlignment="1">
      <alignment horizontal="center" vertical="center"/>
    </xf>
    <xf numFmtId="0" fontId="66" fillId="0" borderId="101" xfId="2202" applyFont="1" applyBorder="1" applyAlignment="1">
      <alignment horizontal="center" vertical="center"/>
    </xf>
    <xf numFmtId="0" fontId="66" fillId="0" borderId="69" xfId="2202" applyFont="1" applyBorder="1" applyAlignment="1">
      <alignment horizontal="center" vertical="center"/>
    </xf>
    <xf numFmtId="0" fontId="66" fillId="0" borderId="102" xfId="2202" applyFont="1" applyBorder="1" applyAlignment="1">
      <alignment horizontal="center" vertical="center"/>
    </xf>
    <xf numFmtId="177" fontId="66" fillId="29" borderId="96" xfId="2179" applyFont="1" applyFill="1" applyBorder="1" applyAlignment="1">
      <alignment horizontal="center" vertical="center"/>
    </xf>
    <xf numFmtId="177" fontId="66" fillId="29" borderId="98" xfId="2179" applyFont="1" applyFill="1" applyBorder="1" applyAlignment="1">
      <alignment horizontal="center" vertical="center"/>
    </xf>
    <xf numFmtId="181" fontId="66" fillId="29" borderId="96" xfId="2179" applyNumberFormat="1" applyFont="1" applyFill="1" applyBorder="1" applyAlignment="1">
      <alignment horizontal="center" vertical="center"/>
    </xf>
    <xf numFmtId="181" fontId="66" fillId="29" borderId="98" xfId="2179" applyNumberFormat="1" applyFont="1" applyFill="1" applyBorder="1" applyAlignment="1">
      <alignment horizontal="center" vertical="center"/>
    </xf>
    <xf numFmtId="0" fontId="66" fillId="29" borderId="50" xfId="2202" applyFont="1" applyFill="1" applyBorder="1" applyAlignment="1">
      <alignment horizontal="center" vertical="center"/>
    </xf>
    <xf numFmtId="181" fontId="66" fillId="29" borderId="53" xfId="2179" applyNumberFormat="1" applyFont="1" applyFill="1" applyBorder="1" applyAlignment="1">
      <alignment horizontal="center" vertical="center"/>
    </xf>
    <xf numFmtId="181" fontId="66" fillId="29" borderId="97" xfId="2179" applyNumberFormat="1" applyFont="1" applyFill="1" applyBorder="1" applyAlignment="1">
      <alignment horizontal="center" vertical="center"/>
    </xf>
    <xf numFmtId="177" fontId="66" fillId="29" borderId="101" xfId="2179" applyFont="1" applyFill="1" applyBorder="1" applyAlignment="1">
      <alignment horizontal="center" vertical="center"/>
    </xf>
    <xf numFmtId="177" fontId="66" fillId="29" borderId="102" xfId="2179" applyFont="1" applyFill="1" applyBorder="1" applyAlignment="1">
      <alignment horizontal="center" vertical="center"/>
    </xf>
    <xf numFmtId="177" fontId="66" fillId="29" borderId="114" xfId="2179" applyFont="1" applyFill="1" applyBorder="1" applyAlignment="1">
      <alignment horizontal="center" vertical="center"/>
    </xf>
    <xf numFmtId="177" fontId="66" fillId="29" borderId="115" xfId="2179" applyFont="1" applyFill="1" applyBorder="1" applyAlignment="1">
      <alignment horizontal="center" vertical="center"/>
    </xf>
    <xf numFmtId="177" fontId="66" fillId="29" borderId="55" xfId="2179" applyFont="1" applyFill="1" applyBorder="1" applyAlignment="1">
      <alignment horizontal="center" vertical="center"/>
    </xf>
    <xf numFmtId="177" fontId="66" fillId="29" borderId="104" xfId="2179" applyFont="1" applyFill="1" applyBorder="1" applyAlignment="1">
      <alignment horizontal="center" vertical="center"/>
    </xf>
    <xf numFmtId="0" fontId="66" fillId="29" borderId="48" xfId="2202" applyFont="1" applyFill="1" applyBorder="1" applyAlignment="1">
      <alignment horizontal="center" vertical="center"/>
    </xf>
    <xf numFmtId="181" fontId="66" fillId="29" borderId="114" xfId="2179" applyNumberFormat="1" applyFont="1" applyFill="1" applyBorder="1" applyAlignment="1">
      <alignment horizontal="center" vertical="center"/>
    </xf>
    <xf numFmtId="181" fontId="66" fillId="29" borderId="115" xfId="2179" applyNumberFormat="1" applyFont="1" applyFill="1" applyBorder="1" applyAlignment="1">
      <alignment horizontal="center" vertical="center"/>
    </xf>
    <xf numFmtId="181" fontId="66" fillId="29" borderId="55" xfId="2179" applyNumberFormat="1" applyFont="1" applyFill="1" applyBorder="1" applyAlignment="1">
      <alignment horizontal="center" vertical="center"/>
    </xf>
    <xf numFmtId="181" fontId="66" fillId="29" borderId="104" xfId="2179" applyNumberFormat="1" applyFont="1" applyFill="1" applyBorder="1" applyAlignment="1">
      <alignment horizontal="center" vertical="center"/>
    </xf>
    <xf numFmtId="0" fontId="29" fillId="0" borderId="107" xfId="2202" applyFont="1" applyBorder="1" applyAlignment="1">
      <alignment horizontal="center" vertical="center"/>
    </xf>
    <xf numFmtId="0" fontId="29" fillId="0" borderId="149" xfId="2202" applyFont="1" applyBorder="1" applyAlignment="1">
      <alignment horizontal="center" vertical="center"/>
    </xf>
    <xf numFmtId="0" fontId="29" fillId="0" borderId="124" xfId="2202" applyFont="1" applyBorder="1" applyAlignment="1">
      <alignment horizontal="center" vertical="center"/>
    </xf>
    <xf numFmtId="0" fontId="29" fillId="0" borderId="125" xfId="2202" applyFont="1" applyBorder="1" applyAlignment="1">
      <alignment horizontal="center" vertical="center"/>
    </xf>
    <xf numFmtId="0" fontId="29" fillId="0" borderId="126" xfId="2202" applyFont="1" applyBorder="1" applyAlignment="1">
      <alignment horizontal="center" vertical="center"/>
    </xf>
    <xf numFmtId="0" fontId="29" fillId="0" borderId="38" xfId="2202" applyFont="1" applyBorder="1" applyAlignment="1">
      <alignment horizontal="center" vertical="center"/>
    </xf>
    <xf numFmtId="0" fontId="29" fillId="0" borderId="127" xfId="2202" applyFont="1" applyBorder="1" applyAlignment="1">
      <alignment horizontal="center" vertical="center"/>
    </xf>
    <xf numFmtId="0" fontId="29" fillId="0" borderId="32" xfId="2202" applyFont="1" applyBorder="1" applyAlignment="1">
      <alignment horizontal="center" vertical="center"/>
    </xf>
    <xf numFmtId="0" fontId="70" fillId="0" borderId="0" xfId="2202" applyFont="1" applyAlignment="1">
      <alignment horizontal="left" vertical="center"/>
    </xf>
    <xf numFmtId="0" fontId="29" fillId="0" borderId="128" xfId="2202" applyFont="1" applyBorder="1" applyAlignment="1">
      <alignment horizontal="center" vertical="center"/>
    </xf>
    <xf numFmtId="0" fontId="29" fillId="0" borderId="92" xfId="2202" applyFont="1" applyBorder="1" applyAlignment="1">
      <alignment horizontal="center" vertical="center"/>
    </xf>
    <xf numFmtId="0" fontId="29" fillId="0" borderId="129" xfId="2202" applyFont="1" applyBorder="1" applyAlignment="1">
      <alignment horizontal="center" vertical="center"/>
    </xf>
    <xf numFmtId="0" fontId="29" fillId="0" borderId="130" xfId="2202" applyFont="1" applyBorder="1" applyAlignment="1">
      <alignment horizontal="center" vertical="center"/>
    </xf>
    <xf numFmtId="0" fontId="54" fillId="0" borderId="5" xfId="2203" applyFont="1" applyBorder="1" applyAlignment="1">
      <alignment horizontal="left" vertical="center"/>
    </xf>
    <xf numFmtId="0" fontId="54" fillId="20" borderId="63" xfId="2203" applyFont="1" applyFill="1" applyBorder="1" applyAlignment="1">
      <alignment horizontal="center" vertical="center"/>
    </xf>
    <xf numFmtId="0" fontId="54" fillId="20" borderId="54" xfId="2203" applyFont="1" applyFill="1" applyBorder="1" applyAlignment="1">
      <alignment horizontal="center" vertical="center"/>
    </xf>
    <xf numFmtId="0" fontId="54" fillId="20" borderId="26" xfId="2203" applyFont="1" applyFill="1" applyBorder="1" applyAlignment="1">
      <alignment horizontal="center" vertical="center"/>
    </xf>
    <xf numFmtId="0" fontId="54" fillId="20" borderId="27" xfId="2203" applyFont="1" applyFill="1" applyBorder="1" applyAlignment="1">
      <alignment horizontal="center" vertical="center"/>
    </xf>
    <xf numFmtId="0" fontId="54" fillId="20" borderId="20" xfId="2203" applyFont="1" applyFill="1" applyBorder="1" applyAlignment="1">
      <alignment horizontal="center" vertical="center"/>
    </xf>
    <xf numFmtId="0" fontId="54" fillId="20" borderId="75" xfId="2203" applyFont="1" applyFill="1" applyBorder="1" applyAlignment="1">
      <alignment horizontal="center" vertical="center" wrapText="1"/>
    </xf>
    <xf numFmtId="0" fontId="54" fillId="20" borderId="77" xfId="2203" applyFont="1" applyFill="1" applyBorder="1" applyAlignment="1">
      <alignment horizontal="center" vertical="center" wrapText="1"/>
    </xf>
    <xf numFmtId="0" fontId="54" fillId="20" borderId="20" xfId="2203" applyFont="1" applyFill="1" applyBorder="1" applyAlignment="1">
      <alignment horizontal="center" vertical="center" wrapText="1"/>
    </xf>
    <xf numFmtId="0" fontId="54" fillId="20" borderId="23" xfId="2203" applyFont="1" applyFill="1" applyBorder="1" applyAlignment="1">
      <alignment horizontal="center" vertical="center" wrapText="1"/>
    </xf>
    <xf numFmtId="184" fontId="54" fillId="20" borderId="28" xfId="2203" applyNumberFormat="1" applyFont="1" applyFill="1" applyBorder="1" applyAlignment="1">
      <alignment horizontal="center" vertical="center"/>
    </xf>
    <xf numFmtId="184" fontId="54" fillId="20" borderId="30" xfId="2203" applyNumberFormat="1" applyFont="1" applyFill="1" applyBorder="1" applyAlignment="1">
      <alignment horizontal="center" vertical="center"/>
    </xf>
    <xf numFmtId="184" fontId="54" fillId="20" borderId="24" xfId="2203" applyNumberFormat="1" applyFont="1" applyFill="1" applyBorder="1" applyAlignment="1">
      <alignment horizontal="center" vertical="center"/>
    </xf>
    <xf numFmtId="0" fontId="57" fillId="20" borderId="47" xfId="2203" applyFont="1" applyFill="1" applyBorder="1" applyAlignment="1">
      <alignment horizontal="center" vertical="center"/>
    </xf>
    <xf numFmtId="0" fontId="57" fillId="20" borderId="16" xfId="2203" applyFont="1" applyFill="1" applyBorder="1" applyAlignment="1">
      <alignment horizontal="center" vertical="center"/>
    </xf>
    <xf numFmtId="0" fontId="54" fillId="20" borderId="78" xfId="2203" applyFont="1" applyFill="1" applyBorder="1" applyAlignment="1">
      <alignment horizontal="center" vertical="center" wrapText="1"/>
    </xf>
    <xf numFmtId="0" fontId="54" fillId="20" borderId="25" xfId="2203" applyFont="1" applyFill="1" applyBorder="1" applyAlignment="1">
      <alignment horizontal="center" vertical="center" wrapText="1"/>
    </xf>
    <xf numFmtId="0" fontId="54" fillId="20" borderId="99" xfId="2203" applyFont="1" applyFill="1" applyBorder="1" applyAlignment="1">
      <alignment horizontal="center" vertical="center"/>
    </xf>
    <xf numFmtId="0" fontId="54" fillId="20" borderId="28" xfId="2203" applyFont="1" applyFill="1" applyBorder="1" applyAlignment="1">
      <alignment horizontal="center" vertical="center"/>
    </xf>
    <xf numFmtId="0" fontId="54" fillId="20" borderId="35" xfId="2203" applyFont="1" applyFill="1" applyBorder="1" applyAlignment="1">
      <alignment horizontal="center" vertical="center"/>
    </xf>
    <xf numFmtId="0" fontId="54" fillId="20" borderId="64" xfId="2203" applyFont="1" applyFill="1" applyBorder="1" applyAlignment="1">
      <alignment horizontal="center" vertical="center"/>
    </xf>
    <xf numFmtId="0" fontId="54" fillId="20" borderId="2" xfId="2203" applyFont="1" applyFill="1" applyBorder="1" applyAlignment="1">
      <alignment horizontal="center" vertical="center"/>
    </xf>
    <xf numFmtId="0" fontId="54" fillId="20" borderId="0" xfId="2203" applyFont="1" applyFill="1" applyAlignment="1">
      <alignment horizontal="center" vertical="center"/>
    </xf>
    <xf numFmtId="0" fontId="54" fillId="20" borderId="65" xfId="2203" applyFont="1" applyFill="1" applyBorder="1" applyAlignment="1">
      <alignment horizontal="center" vertical="center"/>
    </xf>
    <xf numFmtId="0" fontId="54" fillId="20" borderId="66" xfId="2203" applyFont="1" applyFill="1" applyBorder="1" applyAlignment="1">
      <alignment horizontal="center" vertical="center"/>
    </xf>
    <xf numFmtId="0" fontId="54" fillId="20" borderId="5" xfId="2203" applyFont="1" applyFill="1" applyBorder="1" applyAlignment="1">
      <alignment horizontal="center" vertical="center"/>
    </xf>
    <xf numFmtId="0" fontId="54" fillId="20" borderId="1" xfId="2203" applyFont="1" applyFill="1" applyBorder="1" applyAlignment="1">
      <alignment horizontal="center" vertical="center"/>
    </xf>
    <xf numFmtId="0" fontId="54" fillId="20" borderId="63" xfId="2203" applyFont="1" applyFill="1" applyBorder="1" applyAlignment="1">
      <alignment horizontal="center" vertical="center" wrapText="1"/>
    </xf>
    <xf numFmtId="0" fontId="54" fillId="20" borderId="64" xfId="2203" applyFont="1" applyFill="1" applyBorder="1" applyAlignment="1">
      <alignment horizontal="center" vertical="center" wrapText="1"/>
    </xf>
    <xf numFmtId="0" fontId="54" fillId="20" borderId="22" xfId="2203" applyFont="1" applyFill="1" applyBorder="1" applyAlignment="1">
      <alignment horizontal="center" vertical="center" wrapText="1"/>
    </xf>
    <xf numFmtId="0" fontId="54" fillId="20" borderId="45" xfId="2203" applyFont="1" applyFill="1" applyBorder="1" applyAlignment="1">
      <alignment horizontal="center" vertical="center" wrapText="1"/>
    </xf>
    <xf numFmtId="181" fontId="54" fillId="20" borderId="99" xfId="2180" applyNumberFormat="1" applyFont="1" applyFill="1" applyBorder="1" applyAlignment="1">
      <alignment horizontal="center" vertical="center"/>
    </xf>
    <xf numFmtId="181" fontId="54" fillId="20" borderId="100" xfId="2180" applyNumberFormat="1" applyFont="1" applyFill="1" applyBorder="1" applyAlignment="1">
      <alignment horizontal="center" vertical="center"/>
    </xf>
  </cellXfs>
  <cellStyles count="2287">
    <cellStyle name="' '" xfId="1"/>
    <cellStyle name="(1)" xfId="2"/>
    <cellStyle name="??&amp;O?&amp;H?_x0008__x000f__x0007_?_x0007__x0001__x0001_" xfId="3"/>
    <cellStyle name="??&amp;O?&amp;H?_x0008_??_x0007__x0001__x0001_" xfId="4"/>
    <cellStyle name="?W?_laroux" xfId="5"/>
    <cellStyle name="_1(1).설계설명서(오션뷰)" xfId="6"/>
    <cellStyle name="_1.표지 외(유천4)" xfId="7"/>
    <cellStyle name="_2.수량산출-청송 현동 인지" xfId="8"/>
    <cellStyle name="_Book1" xfId="2117"/>
    <cellStyle name="_THP관설치" xfId="2118"/>
    <cellStyle name="_THP관설치_두릉1제 수량산출서" xfId="2119"/>
    <cellStyle name="_THP관설치_인계1공구 수량산출" xfId="2120"/>
    <cellStyle name="_THP관설치_총자재집계표" xfId="2121"/>
    <cellStyle name="_개  거" xfId="9"/>
    <cellStyle name="_개  거_두릉1제 수량산출서" xfId="10"/>
    <cellStyle name="_개  거_인계1공구 수량산출" xfId="11"/>
    <cellStyle name="_개  거_총자재집계표" xfId="12"/>
    <cellStyle name="_구조도" xfId="13"/>
    <cellStyle name="_구조도_계간수로" xfId="14"/>
    <cellStyle name="_구조도_구조도" xfId="15"/>
    <cellStyle name="_구조도_구조도." xfId="16"/>
    <cellStyle name="_구조도_구조도_1" xfId="17"/>
    <cellStyle name="_구조도_구조도_a" xfId="21"/>
    <cellStyle name="_구조도_구조도_구조도" xfId="18"/>
    <cellStyle name="_구조도_구조도_구조도0" xfId="19"/>
    <cellStyle name="_구조도_구조도_변경" xfId="20"/>
    <cellStyle name="_구조도_구조도0" xfId="22"/>
    <cellStyle name="_구조도_구조도0_1" xfId="23"/>
    <cellStyle name="_구조도_구조도0_구조도0" xfId="24"/>
    <cellStyle name="_구조도_구조도22" xfId="25"/>
    <cellStyle name="_구조도_구조도-흙막이~" xfId="26"/>
    <cellStyle name="_구조도_구조물도" xfId="27"/>
    <cellStyle name="_구조도_바닥막이구조" xfId="28"/>
    <cellStyle name="_구조도_바닥막이구조도" xfId="29"/>
    <cellStyle name="_구조도_보막이구조도" xfId="30"/>
    <cellStyle name="_구조도0" xfId="31"/>
    <cellStyle name="_구조도0_1" xfId="32"/>
    <cellStyle name="_구조도0_구조도" xfId="33"/>
    <cellStyle name="_구조도0_구조도_구조도0" xfId="34"/>
    <cellStyle name="_구조도0_구조도0" xfId="35"/>
    <cellStyle name="_구조도0_바닥막이구조" xfId="36"/>
    <cellStyle name="_구조도0_바닥막이구조도" xfId="37"/>
    <cellStyle name="_금산제수량(70m)" xfId="38"/>
    <cellStyle name="_금산제수량(70m)_두릉1제 수량산출서" xfId="39"/>
    <cellStyle name="_금산제수량(70m)_인계1공구 수량산출" xfId="40"/>
    <cellStyle name="_금산제수량(70m)_총자재집계표" xfId="41"/>
    <cellStyle name="_금산제수량(전체최종)" xfId="42"/>
    <cellStyle name="_금산제수량(전체최종)_두릉1제 수량산출서" xfId="43"/>
    <cellStyle name="_금산제수량(전체최종)_인계1공구 수량산출" xfId="44"/>
    <cellStyle name="_금산제수량(전체최종)_총자재집계표" xfId="45"/>
    <cellStyle name="_금산제수량산출서" xfId="46"/>
    <cellStyle name="_금산제수량산출서_두릉1제 수량산출서" xfId="47"/>
    <cellStyle name="_금산제수량산출서_인계1공구 수량산출" xfId="48"/>
    <cellStyle name="_금산제수량산출서_총자재집계표" xfId="49"/>
    <cellStyle name="_내역서2" xfId="50"/>
    <cellStyle name="_단계천(수량)" xfId="51"/>
    <cellStyle name="_단계천(수량)_두릉1제 수량산출서" xfId="52"/>
    <cellStyle name="_단계천(수량)_인계1공구 수량산출" xfId="53"/>
    <cellStyle name="_단계천(수량)_총자재집계표" xfId="54"/>
    <cellStyle name="_달비골설계서" xfId="55"/>
    <cellStyle name="_대곡리(한실도로)" xfId="56"/>
    <cellStyle name="_도곡1교 교대 수량" xfId="57"/>
    <cellStyle name="_도곡1교 교대 수량_구조도" xfId="58"/>
    <cellStyle name="_도곡1교 교대 수량_구조도_계간수로" xfId="59"/>
    <cellStyle name="_도곡1교 교대 수량_구조도_구조도" xfId="60"/>
    <cellStyle name="_도곡1교 교대 수량_구조도_구조도." xfId="61"/>
    <cellStyle name="_도곡1교 교대 수량_구조도_구조도_1" xfId="62"/>
    <cellStyle name="_도곡1교 교대 수량_구조도_구조도_a" xfId="66"/>
    <cellStyle name="_도곡1교 교대 수량_구조도_구조도_구조도" xfId="63"/>
    <cellStyle name="_도곡1교 교대 수량_구조도_구조도_구조도0" xfId="64"/>
    <cellStyle name="_도곡1교 교대 수량_구조도_구조도_변경" xfId="65"/>
    <cellStyle name="_도곡1교 교대 수량_구조도_구조도0" xfId="67"/>
    <cellStyle name="_도곡1교 교대 수량_구조도_구조도0_1" xfId="68"/>
    <cellStyle name="_도곡1교 교대 수량_구조도_구조도0_구조도0" xfId="69"/>
    <cellStyle name="_도곡1교 교대 수량_구조도_구조도22" xfId="70"/>
    <cellStyle name="_도곡1교 교대 수량_구조도_구조도-흙막이~" xfId="71"/>
    <cellStyle name="_도곡1교 교대 수량_구조도_구조물도" xfId="72"/>
    <cellStyle name="_도곡1교 교대 수량_구조도_바닥막이구조" xfId="73"/>
    <cellStyle name="_도곡1교 교대 수량_구조도_바닥막이구조도" xfId="74"/>
    <cellStyle name="_도곡1교 교대 수량_구조도_보막이구조도" xfId="75"/>
    <cellStyle name="_도곡1교 교대 수량_구조도0" xfId="76"/>
    <cellStyle name="_도곡1교 교대 수량_구조도0_1" xfId="77"/>
    <cellStyle name="_도곡1교 교대 수량_구조도0_구조도" xfId="78"/>
    <cellStyle name="_도곡1교 교대 수량_구조도0_구조도_구조도0" xfId="79"/>
    <cellStyle name="_도곡1교 교대 수량_구조도0_구조도0" xfId="80"/>
    <cellStyle name="_도곡1교 교대 수량_구조도0_바닥막이구조" xfId="81"/>
    <cellStyle name="_도곡1교 교대 수량_구조도0_바닥막이구조도" xfId="82"/>
    <cellStyle name="_도곡1교 교대 수량_내역서2" xfId="83"/>
    <cellStyle name="_도곡1교 교대 수량_바닥막이구조" xfId="84"/>
    <cellStyle name="_도곡1교 교대 수량_설계내역(원본)" xfId="85"/>
    <cellStyle name="_도곡1교 교대 수량_설계내역(원본)_설계내역(구미정)" xfId="86"/>
    <cellStyle name="_도곡1교 교대 수량_설계내역(원본)_설계내역(원본)" xfId="87"/>
    <cellStyle name="_도곡1교 교대 수량_신촌-유곡(암거)" xfId="88"/>
    <cellStyle name="_도곡1교 교대 수량_신촌-유곡(암거)_04 BOX집" xfId="89"/>
    <cellStyle name="_도곡1교 교대 수량_신촌-유곡(암거)_04 BOX집_구조도" xfId="90"/>
    <cellStyle name="_도곡1교 교대 수량_신촌-유곡(암거)_04 BOX집_구조도_계간수로" xfId="91"/>
    <cellStyle name="_도곡1교 교대 수량_신촌-유곡(암거)_04 BOX집_구조도_구조도" xfId="92"/>
    <cellStyle name="_도곡1교 교대 수량_신촌-유곡(암거)_04 BOX집_구조도_구조도." xfId="93"/>
    <cellStyle name="_도곡1교 교대 수량_신촌-유곡(암거)_04 BOX집_구조도_구조도_1" xfId="94"/>
    <cellStyle name="_도곡1교 교대 수량_신촌-유곡(암거)_04 BOX집_구조도_구조도_a" xfId="98"/>
    <cellStyle name="_도곡1교 교대 수량_신촌-유곡(암거)_04 BOX집_구조도_구조도_구조도" xfId="95"/>
    <cellStyle name="_도곡1교 교대 수량_신촌-유곡(암거)_04 BOX집_구조도_구조도_구조도0" xfId="96"/>
    <cellStyle name="_도곡1교 교대 수량_신촌-유곡(암거)_04 BOX집_구조도_구조도_변경" xfId="97"/>
    <cellStyle name="_도곡1교 교대 수량_신촌-유곡(암거)_04 BOX집_구조도_구조도0" xfId="99"/>
    <cellStyle name="_도곡1교 교대 수량_신촌-유곡(암거)_04 BOX집_구조도_구조도0_1" xfId="100"/>
    <cellStyle name="_도곡1교 교대 수량_신촌-유곡(암거)_04 BOX집_구조도_구조도0_구조도0" xfId="101"/>
    <cellStyle name="_도곡1교 교대 수량_신촌-유곡(암거)_04 BOX집_구조도_구조도22" xfId="102"/>
    <cellStyle name="_도곡1교 교대 수량_신촌-유곡(암거)_04 BOX집_구조도_구조도-흙막이~" xfId="103"/>
    <cellStyle name="_도곡1교 교대 수량_신촌-유곡(암거)_04 BOX집_구조도_구조물도" xfId="104"/>
    <cellStyle name="_도곡1교 교대 수량_신촌-유곡(암거)_04 BOX집_구조도_바닥막이구조" xfId="105"/>
    <cellStyle name="_도곡1교 교대 수량_신촌-유곡(암거)_04 BOX집_구조도_바닥막이구조도" xfId="106"/>
    <cellStyle name="_도곡1교 교대 수량_신촌-유곡(암거)_04 BOX집_구조도_보막이구조도" xfId="107"/>
    <cellStyle name="_도곡1교 교대 수량_신촌-유곡(암거)_04 BOX집_구조도0" xfId="108"/>
    <cellStyle name="_도곡1교 교대 수량_신촌-유곡(암거)_04 BOX집_구조도0_1" xfId="109"/>
    <cellStyle name="_도곡1교 교대 수량_신촌-유곡(암거)_04 BOX집_구조도0_구조도" xfId="110"/>
    <cellStyle name="_도곡1교 교대 수량_신촌-유곡(암거)_04 BOX집_구조도0_구조도_구조도0" xfId="111"/>
    <cellStyle name="_도곡1교 교대 수량_신촌-유곡(암거)_04 BOX집_구조도0_구조도0" xfId="112"/>
    <cellStyle name="_도곡1교 교대 수량_신촌-유곡(암거)_04 BOX집_구조도0_바닥막이구조" xfId="113"/>
    <cellStyle name="_도곡1교 교대 수량_신촌-유곡(암거)_04 BOX집_구조도0_바닥막이구조도" xfId="114"/>
    <cellStyle name="_도곡1교 교대 수량_신촌-유곡(암거)_04 BOX집_내역서2" xfId="115"/>
    <cellStyle name="_도곡1교 교대 수량_신촌-유곡(암거)_04 BOX집_바닥막이구조" xfId="116"/>
    <cellStyle name="_도곡1교 교대 수량_신촌-유곡(암거)_04 BOX집_설계내역(원본)" xfId="117"/>
    <cellStyle name="_도곡1교 교대 수량_신촌-유곡(암거)_04 BOX집_설계내역(원본)_설계내역(구미정)" xfId="118"/>
    <cellStyle name="_도곡1교 교대 수량_신촌-유곡(암거)_04 BOX집_설계내역(원본)_설계내역(원본)" xfId="119"/>
    <cellStyle name="_도곡1교 교대 수량_신촌-유곡(암거)_구조도" xfId="120"/>
    <cellStyle name="_도곡1교 교대 수량_신촌-유곡(암거)_구조도_계간수로" xfId="121"/>
    <cellStyle name="_도곡1교 교대 수량_신촌-유곡(암거)_구조도_구조도" xfId="122"/>
    <cellStyle name="_도곡1교 교대 수량_신촌-유곡(암거)_구조도_구조도." xfId="123"/>
    <cellStyle name="_도곡1교 교대 수량_신촌-유곡(암거)_구조도_구조도_1" xfId="124"/>
    <cellStyle name="_도곡1교 교대 수량_신촌-유곡(암거)_구조도_구조도_a" xfId="128"/>
    <cellStyle name="_도곡1교 교대 수량_신촌-유곡(암거)_구조도_구조도_구조도" xfId="125"/>
    <cellStyle name="_도곡1교 교대 수량_신촌-유곡(암거)_구조도_구조도_구조도0" xfId="126"/>
    <cellStyle name="_도곡1교 교대 수량_신촌-유곡(암거)_구조도_구조도_변경" xfId="127"/>
    <cellStyle name="_도곡1교 교대 수량_신촌-유곡(암거)_구조도_구조도0" xfId="129"/>
    <cellStyle name="_도곡1교 교대 수량_신촌-유곡(암거)_구조도_구조도0_1" xfId="130"/>
    <cellStyle name="_도곡1교 교대 수량_신촌-유곡(암거)_구조도_구조도0_구조도0" xfId="131"/>
    <cellStyle name="_도곡1교 교대 수량_신촌-유곡(암거)_구조도_구조도22" xfId="132"/>
    <cellStyle name="_도곡1교 교대 수량_신촌-유곡(암거)_구조도_구조도-흙막이~" xfId="133"/>
    <cellStyle name="_도곡1교 교대 수량_신촌-유곡(암거)_구조도_구조물도" xfId="134"/>
    <cellStyle name="_도곡1교 교대 수량_신촌-유곡(암거)_구조도_바닥막이구조" xfId="135"/>
    <cellStyle name="_도곡1교 교대 수량_신촌-유곡(암거)_구조도_바닥막이구조도" xfId="136"/>
    <cellStyle name="_도곡1교 교대 수량_신촌-유곡(암거)_구조도_보막이구조도" xfId="137"/>
    <cellStyle name="_도곡1교 교대 수량_신촌-유곡(암거)_구조도0" xfId="138"/>
    <cellStyle name="_도곡1교 교대 수량_신촌-유곡(암거)_구조도0_1" xfId="139"/>
    <cellStyle name="_도곡1교 교대 수량_신촌-유곡(암거)_구조도0_구조도" xfId="140"/>
    <cellStyle name="_도곡1교 교대 수량_신촌-유곡(암거)_구조도0_구조도_구조도0" xfId="141"/>
    <cellStyle name="_도곡1교 교대 수량_신촌-유곡(암거)_구조도0_구조도0" xfId="142"/>
    <cellStyle name="_도곡1교 교대 수량_신촌-유곡(암거)_구조도0_바닥막이구조" xfId="143"/>
    <cellStyle name="_도곡1교 교대 수량_신촌-유곡(암거)_구조도0_바닥막이구조도" xfId="144"/>
    <cellStyle name="_도곡1교 교대 수량_신촌-유곡(암거)_내역서2" xfId="145"/>
    <cellStyle name="_도곡1교 교대 수량_신촌-유곡(암거)_바닥막이구조" xfId="146"/>
    <cellStyle name="_도곡1교 교대 수량_신촌-유곡(암거)_설계내역(원본)" xfId="147"/>
    <cellStyle name="_도곡1교 교대 수량_신촌-유곡(암거)_설계내역(원본)_설계내역(구미정)" xfId="148"/>
    <cellStyle name="_도곡1교 교대 수량_신촌-유곡(암거)_설계내역(원본)_설계내역(원본)" xfId="149"/>
    <cellStyle name="_도곡1교 교대 수량_암거수량" xfId="150"/>
    <cellStyle name="_도곡1교 교대 수량_암거수량(2)" xfId="151"/>
    <cellStyle name="_도곡1교 교대 수량_암거수량(2)_04 BOX집" xfId="152"/>
    <cellStyle name="_도곡1교 교대 수량_암거수량(2)_04 BOX집_구조도" xfId="153"/>
    <cellStyle name="_도곡1교 교대 수량_암거수량(2)_04 BOX집_구조도_계간수로" xfId="154"/>
    <cellStyle name="_도곡1교 교대 수량_암거수량(2)_04 BOX집_구조도_구조도" xfId="155"/>
    <cellStyle name="_도곡1교 교대 수량_암거수량(2)_04 BOX집_구조도_구조도." xfId="156"/>
    <cellStyle name="_도곡1교 교대 수량_암거수량(2)_04 BOX집_구조도_구조도_1" xfId="157"/>
    <cellStyle name="_도곡1교 교대 수량_암거수량(2)_04 BOX집_구조도_구조도_a" xfId="161"/>
    <cellStyle name="_도곡1교 교대 수량_암거수량(2)_04 BOX집_구조도_구조도_구조도" xfId="158"/>
    <cellStyle name="_도곡1교 교대 수량_암거수량(2)_04 BOX집_구조도_구조도_구조도0" xfId="159"/>
    <cellStyle name="_도곡1교 교대 수량_암거수량(2)_04 BOX집_구조도_구조도_변경" xfId="160"/>
    <cellStyle name="_도곡1교 교대 수량_암거수량(2)_04 BOX집_구조도_구조도0" xfId="162"/>
    <cellStyle name="_도곡1교 교대 수량_암거수량(2)_04 BOX집_구조도_구조도0_1" xfId="163"/>
    <cellStyle name="_도곡1교 교대 수량_암거수량(2)_04 BOX집_구조도_구조도0_구조도0" xfId="164"/>
    <cellStyle name="_도곡1교 교대 수량_암거수량(2)_04 BOX집_구조도_구조도22" xfId="165"/>
    <cellStyle name="_도곡1교 교대 수량_암거수량(2)_04 BOX집_구조도_구조도-흙막이~" xfId="166"/>
    <cellStyle name="_도곡1교 교대 수량_암거수량(2)_04 BOX집_구조도_구조물도" xfId="167"/>
    <cellStyle name="_도곡1교 교대 수량_암거수량(2)_04 BOX집_구조도_바닥막이구조" xfId="168"/>
    <cellStyle name="_도곡1교 교대 수량_암거수량(2)_04 BOX집_구조도_바닥막이구조도" xfId="169"/>
    <cellStyle name="_도곡1교 교대 수량_암거수량(2)_04 BOX집_구조도_보막이구조도" xfId="170"/>
    <cellStyle name="_도곡1교 교대 수량_암거수량(2)_04 BOX집_구조도0" xfId="171"/>
    <cellStyle name="_도곡1교 교대 수량_암거수량(2)_04 BOX집_구조도0_1" xfId="172"/>
    <cellStyle name="_도곡1교 교대 수량_암거수량(2)_04 BOX집_구조도0_구조도" xfId="173"/>
    <cellStyle name="_도곡1교 교대 수량_암거수량(2)_04 BOX집_구조도0_구조도_구조도0" xfId="174"/>
    <cellStyle name="_도곡1교 교대 수량_암거수량(2)_04 BOX집_구조도0_구조도0" xfId="175"/>
    <cellStyle name="_도곡1교 교대 수량_암거수량(2)_04 BOX집_구조도0_바닥막이구조" xfId="176"/>
    <cellStyle name="_도곡1교 교대 수량_암거수량(2)_04 BOX집_구조도0_바닥막이구조도" xfId="177"/>
    <cellStyle name="_도곡1교 교대 수량_암거수량(2)_04 BOX집_내역서2" xfId="178"/>
    <cellStyle name="_도곡1교 교대 수량_암거수량(2)_04 BOX집_바닥막이구조" xfId="179"/>
    <cellStyle name="_도곡1교 교대 수량_암거수량(2)_04 BOX집_설계내역(원본)" xfId="180"/>
    <cellStyle name="_도곡1교 교대 수량_암거수량(2)_04 BOX집_설계내역(원본)_설계내역(구미정)" xfId="181"/>
    <cellStyle name="_도곡1교 교대 수량_암거수량(2)_04 BOX집_설계내역(원본)_설계내역(원본)" xfId="182"/>
    <cellStyle name="_도곡1교 교대 수량_암거수량(2)_구조도" xfId="183"/>
    <cellStyle name="_도곡1교 교대 수량_암거수량(2)_구조도_계간수로" xfId="184"/>
    <cellStyle name="_도곡1교 교대 수량_암거수량(2)_구조도_구조도" xfId="185"/>
    <cellStyle name="_도곡1교 교대 수량_암거수량(2)_구조도_구조도." xfId="186"/>
    <cellStyle name="_도곡1교 교대 수량_암거수량(2)_구조도_구조도_1" xfId="187"/>
    <cellStyle name="_도곡1교 교대 수량_암거수량(2)_구조도_구조도_a" xfId="191"/>
    <cellStyle name="_도곡1교 교대 수량_암거수량(2)_구조도_구조도_구조도" xfId="188"/>
    <cellStyle name="_도곡1교 교대 수량_암거수량(2)_구조도_구조도_구조도0" xfId="189"/>
    <cellStyle name="_도곡1교 교대 수량_암거수량(2)_구조도_구조도_변경" xfId="190"/>
    <cellStyle name="_도곡1교 교대 수량_암거수량(2)_구조도_구조도0" xfId="192"/>
    <cellStyle name="_도곡1교 교대 수량_암거수량(2)_구조도_구조도0_1" xfId="193"/>
    <cellStyle name="_도곡1교 교대 수량_암거수량(2)_구조도_구조도0_구조도0" xfId="194"/>
    <cellStyle name="_도곡1교 교대 수량_암거수량(2)_구조도_구조도22" xfId="195"/>
    <cellStyle name="_도곡1교 교대 수량_암거수량(2)_구조도_구조도-흙막이~" xfId="196"/>
    <cellStyle name="_도곡1교 교대 수량_암거수량(2)_구조도_구조물도" xfId="197"/>
    <cellStyle name="_도곡1교 교대 수량_암거수량(2)_구조도_바닥막이구조" xfId="198"/>
    <cellStyle name="_도곡1교 교대 수량_암거수량(2)_구조도_바닥막이구조도" xfId="199"/>
    <cellStyle name="_도곡1교 교대 수량_암거수량(2)_구조도_보막이구조도" xfId="200"/>
    <cellStyle name="_도곡1교 교대 수량_암거수량(2)_구조도0" xfId="201"/>
    <cellStyle name="_도곡1교 교대 수량_암거수량(2)_구조도0_1" xfId="202"/>
    <cellStyle name="_도곡1교 교대 수량_암거수량(2)_구조도0_구조도" xfId="203"/>
    <cellStyle name="_도곡1교 교대 수량_암거수량(2)_구조도0_구조도_구조도0" xfId="204"/>
    <cellStyle name="_도곡1교 교대 수량_암거수량(2)_구조도0_구조도0" xfId="205"/>
    <cellStyle name="_도곡1교 교대 수량_암거수량(2)_구조도0_바닥막이구조" xfId="206"/>
    <cellStyle name="_도곡1교 교대 수량_암거수량(2)_구조도0_바닥막이구조도" xfId="207"/>
    <cellStyle name="_도곡1교 교대 수량_암거수량(2)_내역서2" xfId="208"/>
    <cellStyle name="_도곡1교 교대 수량_암거수량(2)_바닥막이구조" xfId="209"/>
    <cellStyle name="_도곡1교 교대 수량_암거수량(2)_설계내역(원본)" xfId="210"/>
    <cellStyle name="_도곡1교 교대 수량_암거수량(2)_설계내역(원본)_설계내역(구미정)" xfId="211"/>
    <cellStyle name="_도곡1교 교대 수량_암거수량(2)_설계내역(원본)_설계내역(원본)" xfId="212"/>
    <cellStyle name="_도곡1교 교대 수량_암거수량_04 BOX집" xfId="213"/>
    <cellStyle name="_도곡1교 교대 수량_암거수량_04 BOX집_구조도" xfId="214"/>
    <cellStyle name="_도곡1교 교대 수량_암거수량_04 BOX집_구조도_계간수로" xfId="215"/>
    <cellStyle name="_도곡1교 교대 수량_암거수량_04 BOX집_구조도_구조도" xfId="216"/>
    <cellStyle name="_도곡1교 교대 수량_암거수량_04 BOX집_구조도_구조도." xfId="217"/>
    <cellStyle name="_도곡1교 교대 수량_암거수량_04 BOX집_구조도_구조도_1" xfId="218"/>
    <cellStyle name="_도곡1교 교대 수량_암거수량_04 BOX집_구조도_구조도_a" xfId="222"/>
    <cellStyle name="_도곡1교 교대 수량_암거수량_04 BOX집_구조도_구조도_구조도" xfId="219"/>
    <cellStyle name="_도곡1교 교대 수량_암거수량_04 BOX집_구조도_구조도_구조도0" xfId="220"/>
    <cellStyle name="_도곡1교 교대 수량_암거수량_04 BOX집_구조도_구조도_변경" xfId="221"/>
    <cellStyle name="_도곡1교 교대 수량_암거수량_04 BOX집_구조도_구조도0" xfId="223"/>
    <cellStyle name="_도곡1교 교대 수량_암거수량_04 BOX집_구조도_구조도0_1" xfId="224"/>
    <cellStyle name="_도곡1교 교대 수량_암거수량_04 BOX집_구조도_구조도0_구조도0" xfId="225"/>
    <cellStyle name="_도곡1교 교대 수량_암거수량_04 BOX집_구조도_구조도22" xfId="226"/>
    <cellStyle name="_도곡1교 교대 수량_암거수량_04 BOX집_구조도_구조도-흙막이~" xfId="227"/>
    <cellStyle name="_도곡1교 교대 수량_암거수량_04 BOX집_구조도_구조물도" xfId="228"/>
    <cellStyle name="_도곡1교 교대 수량_암거수량_04 BOX집_구조도_바닥막이구조" xfId="229"/>
    <cellStyle name="_도곡1교 교대 수량_암거수량_04 BOX집_구조도_바닥막이구조도" xfId="230"/>
    <cellStyle name="_도곡1교 교대 수량_암거수량_04 BOX집_구조도_보막이구조도" xfId="231"/>
    <cellStyle name="_도곡1교 교대 수량_암거수량_04 BOX집_구조도0" xfId="232"/>
    <cellStyle name="_도곡1교 교대 수량_암거수량_04 BOX집_구조도0_1" xfId="233"/>
    <cellStyle name="_도곡1교 교대 수량_암거수량_04 BOX집_구조도0_구조도" xfId="234"/>
    <cellStyle name="_도곡1교 교대 수량_암거수량_04 BOX집_구조도0_구조도_구조도0" xfId="235"/>
    <cellStyle name="_도곡1교 교대 수량_암거수량_04 BOX집_구조도0_구조도0" xfId="236"/>
    <cellStyle name="_도곡1교 교대 수량_암거수량_04 BOX집_구조도0_바닥막이구조" xfId="237"/>
    <cellStyle name="_도곡1교 교대 수량_암거수량_04 BOX집_구조도0_바닥막이구조도" xfId="238"/>
    <cellStyle name="_도곡1교 교대 수량_암거수량_04 BOX집_내역서2" xfId="239"/>
    <cellStyle name="_도곡1교 교대 수량_암거수량_04 BOX집_바닥막이구조" xfId="240"/>
    <cellStyle name="_도곡1교 교대 수량_암거수량_04 BOX집_설계내역(원본)" xfId="241"/>
    <cellStyle name="_도곡1교 교대 수량_암거수량_04 BOX집_설계내역(원본)_설계내역(구미정)" xfId="242"/>
    <cellStyle name="_도곡1교 교대 수량_암거수량_04 BOX집_설계내역(원본)_설계내역(원본)" xfId="243"/>
    <cellStyle name="_도곡1교 교대 수량_암거수량_구조도" xfId="244"/>
    <cellStyle name="_도곡1교 교대 수량_암거수량_구조도_계간수로" xfId="245"/>
    <cellStyle name="_도곡1교 교대 수량_암거수량_구조도_구조도" xfId="246"/>
    <cellStyle name="_도곡1교 교대 수량_암거수량_구조도_구조도." xfId="247"/>
    <cellStyle name="_도곡1교 교대 수량_암거수량_구조도_구조도_1" xfId="248"/>
    <cellStyle name="_도곡1교 교대 수량_암거수량_구조도_구조도_a" xfId="252"/>
    <cellStyle name="_도곡1교 교대 수량_암거수량_구조도_구조도_구조도" xfId="249"/>
    <cellStyle name="_도곡1교 교대 수량_암거수량_구조도_구조도_구조도0" xfId="250"/>
    <cellStyle name="_도곡1교 교대 수량_암거수량_구조도_구조도_변경" xfId="251"/>
    <cellStyle name="_도곡1교 교대 수량_암거수량_구조도_구조도0" xfId="253"/>
    <cellStyle name="_도곡1교 교대 수량_암거수량_구조도_구조도0_1" xfId="254"/>
    <cellStyle name="_도곡1교 교대 수량_암거수량_구조도_구조도0_구조도0" xfId="255"/>
    <cellStyle name="_도곡1교 교대 수량_암거수량_구조도_구조도22" xfId="256"/>
    <cellStyle name="_도곡1교 교대 수량_암거수량_구조도_구조도-흙막이~" xfId="257"/>
    <cellStyle name="_도곡1교 교대 수량_암거수량_구조도_구조물도" xfId="258"/>
    <cellStyle name="_도곡1교 교대 수량_암거수량_구조도_바닥막이구조" xfId="259"/>
    <cellStyle name="_도곡1교 교대 수량_암거수량_구조도_바닥막이구조도" xfId="260"/>
    <cellStyle name="_도곡1교 교대 수량_암거수량_구조도_보막이구조도" xfId="261"/>
    <cellStyle name="_도곡1교 교대 수량_암거수량_구조도0" xfId="262"/>
    <cellStyle name="_도곡1교 교대 수량_암거수량_구조도0_1" xfId="263"/>
    <cellStyle name="_도곡1교 교대 수량_암거수량_구조도0_구조도" xfId="264"/>
    <cellStyle name="_도곡1교 교대 수량_암거수량_구조도0_구조도_구조도0" xfId="265"/>
    <cellStyle name="_도곡1교 교대 수량_암거수량_구조도0_구조도0" xfId="266"/>
    <cellStyle name="_도곡1교 교대 수량_암거수량_구조도0_바닥막이구조" xfId="267"/>
    <cellStyle name="_도곡1교 교대 수량_암거수량_구조도0_바닥막이구조도" xfId="268"/>
    <cellStyle name="_도곡1교 교대 수량_암거수량_내역서2" xfId="269"/>
    <cellStyle name="_도곡1교 교대 수량_암거수량_바닥막이구조" xfId="270"/>
    <cellStyle name="_도곡1교 교대 수량_암거수량_설계내역(원본)" xfId="271"/>
    <cellStyle name="_도곡1교 교대 수량_암거수량_설계내역(원본)_설계내역(구미정)" xfId="272"/>
    <cellStyle name="_도곡1교 교대 수량_암거수량_설계내역(원본)_설계내역(원본)" xfId="273"/>
    <cellStyle name="_도곡1교 교대(시점) 수량" xfId="274"/>
    <cellStyle name="_도곡1교 교대(시점) 수량_구조도" xfId="275"/>
    <cellStyle name="_도곡1교 교대(시점) 수량_구조도_계간수로" xfId="276"/>
    <cellStyle name="_도곡1교 교대(시점) 수량_구조도_구조도" xfId="277"/>
    <cellStyle name="_도곡1교 교대(시점) 수량_구조도_구조도." xfId="278"/>
    <cellStyle name="_도곡1교 교대(시점) 수량_구조도_구조도_1" xfId="279"/>
    <cellStyle name="_도곡1교 교대(시점) 수량_구조도_구조도_a" xfId="283"/>
    <cellStyle name="_도곡1교 교대(시점) 수량_구조도_구조도_구조도" xfId="280"/>
    <cellStyle name="_도곡1교 교대(시점) 수량_구조도_구조도_구조도0" xfId="281"/>
    <cellStyle name="_도곡1교 교대(시점) 수량_구조도_구조도_변경" xfId="282"/>
    <cellStyle name="_도곡1교 교대(시점) 수량_구조도_구조도0" xfId="284"/>
    <cellStyle name="_도곡1교 교대(시점) 수량_구조도_구조도0_1" xfId="285"/>
    <cellStyle name="_도곡1교 교대(시점) 수량_구조도_구조도0_구조도0" xfId="286"/>
    <cellStyle name="_도곡1교 교대(시점) 수량_구조도_구조도22" xfId="287"/>
    <cellStyle name="_도곡1교 교대(시점) 수량_구조도_구조도-흙막이~" xfId="288"/>
    <cellStyle name="_도곡1교 교대(시점) 수량_구조도_구조물도" xfId="289"/>
    <cellStyle name="_도곡1교 교대(시점) 수량_구조도_바닥막이구조" xfId="290"/>
    <cellStyle name="_도곡1교 교대(시점) 수량_구조도_바닥막이구조도" xfId="291"/>
    <cellStyle name="_도곡1교 교대(시점) 수량_구조도_보막이구조도" xfId="292"/>
    <cellStyle name="_도곡1교 교대(시점) 수량_구조도0" xfId="293"/>
    <cellStyle name="_도곡1교 교대(시점) 수량_구조도0_1" xfId="294"/>
    <cellStyle name="_도곡1교 교대(시점) 수량_구조도0_구조도" xfId="295"/>
    <cellStyle name="_도곡1교 교대(시점) 수량_구조도0_구조도_구조도0" xfId="296"/>
    <cellStyle name="_도곡1교 교대(시점) 수량_구조도0_구조도0" xfId="297"/>
    <cellStyle name="_도곡1교 교대(시점) 수량_구조도0_바닥막이구조" xfId="298"/>
    <cellStyle name="_도곡1교 교대(시점) 수량_구조도0_바닥막이구조도" xfId="299"/>
    <cellStyle name="_도곡1교 교대(시점) 수량_내역서2" xfId="300"/>
    <cellStyle name="_도곡1교 교대(시점) 수량_바닥막이구조" xfId="301"/>
    <cellStyle name="_도곡1교 교대(시점) 수량_설계내역(원본)" xfId="302"/>
    <cellStyle name="_도곡1교 교대(시점) 수량_설계내역(원본)_설계내역(구미정)" xfId="303"/>
    <cellStyle name="_도곡1교 교대(시점) 수량_설계내역(원본)_설계내역(원본)" xfId="304"/>
    <cellStyle name="_도곡1교 교대(시점) 수량_신촌-유곡(암거)" xfId="305"/>
    <cellStyle name="_도곡1교 교대(시점) 수량_신촌-유곡(암거)_04 BOX집" xfId="306"/>
    <cellStyle name="_도곡1교 교대(시점) 수량_신촌-유곡(암거)_04 BOX집_구조도" xfId="307"/>
    <cellStyle name="_도곡1교 교대(시점) 수량_신촌-유곡(암거)_04 BOX집_구조도_계간수로" xfId="308"/>
    <cellStyle name="_도곡1교 교대(시점) 수량_신촌-유곡(암거)_04 BOX집_구조도_구조도" xfId="309"/>
    <cellStyle name="_도곡1교 교대(시점) 수량_신촌-유곡(암거)_04 BOX집_구조도_구조도." xfId="310"/>
    <cellStyle name="_도곡1교 교대(시점) 수량_신촌-유곡(암거)_04 BOX집_구조도_구조도_1" xfId="311"/>
    <cellStyle name="_도곡1교 교대(시점) 수량_신촌-유곡(암거)_04 BOX집_구조도_구조도_a" xfId="315"/>
    <cellStyle name="_도곡1교 교대(시점) 수량_신촌-유곡(암거)_04 BOX집_구조도_구조도_구조도" xfId="312"/>
    <cellStyle name="_도곡1교 교대(시점) 수량_신촌-유곡(암거)_04 BOX집_구조도_구조도_구조도0" xfId="313"/>
    <cellStyle name="_도곡1교 교대(시점) 수량_신촌-유곡(암거)_04 BOX집_구조도_구조도_변경" xfId="314"/>
    <cellStyle name="_도곡1교 교대(시점) 수량_신촌-유곡(암거)_04 BOX집_구조도_구조도0" xfId="316"/>
    <cellStyle name="_도곡1교 교대(시점) 수량_신촌-유곡(암거)_04 BOX집_구조도_구조도0_1" xfId="317"/>
    <cellStyle name="_도곡1교 교대(시점) 수량_신촌-유곡(암거)_04 BOX집_구조도_구조도0_구조도0" xfId="318"/>
    <cellStyle name="_도곡1교 교대(시점) 수량_신촌-유곡(암거)_04 BOX집_구조도_구조도22" xfId="319"/>
    <cellStyle name="_도곡1교 교대(시점) 수량_신촌-유곡(암거)_04 BOX집_구조도_구조도-흙막이~" xfId="320"/>
    <cellStyle name="_도곡1교 교대(시점) 수량_신촌-유곡(암거)_04 BOX집_구조도_구조물도" xfId="321"/>
    <cellStyle name="_도곡1교 교대(시점) 수량_신촌-유곡(암거)_04 BOX집_구조도_바닥막이구조" xfId="322"/>
    <cellStyle name="_도곡1교 교대(시점) 수량_신촌-유곡(암거)_04 BOX집_구조도_바닥막이구조도" xfId="323"/>
    <cellStyle name="_도곡1교 교대(시점) 수량_신촌-유곡(암거)_04 BOX집_구조도_보막이구조도" xfId="324"/>
    <cellStyle name="_도곡1교 교대(시점) 수량_신촌-유곡(암거)_04 BOX집_구조도0" xfId="325"/>
    <cellStyle name="_도곡1교 교대(시점) 수량_신촌-유곡(암거)_04 BOX집_구조도0_1" xfId="326"/>
    <cellStyle name="_도곡1교 교대(시점) 수량_신촌-유곡(암거)_04 BOX집_구조도0_구조도" xfId="327"/>
    <cellStyle name="_도곡1교 교대(시점) 수량_신촌-유곡(암거)_04 BOX집_구조도0_구조도_구조도0" xfId="328"/>
    <cellStyle name="_도곡1교 교대(시점) 수량_신촌-유곡(암거)_04 BOX집_구조도0_구조도0" xfId="329"/>
    <cellStyle name="_도곡1교 교대(시점) 수량_신촌-유곡(암거)_04 BOX집_구조도0_바닥막이구조" xfId="330"/>
    <cellStyle name="_도곡1교 교대(시점) 수량_신촌-유곡(암거)_04 BOX집_구조도0_바닥막이구조도" xfId="331"/>
    <cellStyle name="_도곡1교 교대(시점) 수량_신촌-유곡(암거)_04 BOX집_내역서2" xfId="332"/>
    <cellStyle name="_도곡1교 교대(시점) 수량_신촌-유곡(암거)_04 BOX집_바닥막이구조" xfId="333"/>
    <cellStyle name="_도곡1교 교대(시점) 수량_신촌-유곡(암거)_04 BOX집_설계내역(원본)" xfId="334"/>
    <cellStyle name="_도곡1교 교대(시점) 수량_신촌-유곡(암거)_04 BOX집_설계내역(원본)_설계내역(구미정)" xfId="335"/>
    <cellStyle name="_도곡1교 교대(시점) 수량_신촌-유곡(암거)_04 BOX집_설계내역(원본)_설계내역(원본)" xfId="336"/>
    <cellStyle name="_도곡1교 교대(시점) 수량_신촌-유곡(암거)_구조도" xfId="337"/>
    <cellStyle name="_도곡1교 교대(시점) 수량_신촌-유곡(암거)_구조도_계간수로" xfId="338"/>
    <cellStyle name="_도곡1교 교대(시점) 수량_신촌-유곡(암거)_구조도_구조도" xfId="339"/>
    <cellStyle name="_도곡1교 교대(시점) 수량_신촌-유곡(암거)_구조도_구조도." xfId="340"/>
    <cellStyle name="_도곡1교 교대(시점) 수량_신촌-유곡(암거)_구조도_구조도_1" xfId="341"/>
    <cellStyle name="_도곡1교 교대(시점) 수량_신촌-유곡(암거)_구조도_구조도_a" xfId="345"/>
    <cellStyle name="_도곡1교 교대(시점) 수량_신촌-유곡(암거)_구조도_구조도_구조도" xfId="342"/>
    <cellStyle name="_도곡1교 교대(시점) 수량_신촌-유곡(암거)_구조도_구조도_구조도0" xfId="343"/>
    <cellStyle name="_도곡1교 교대(시점) 수량_신촌-유곡(암거)_구조도_구조도_변경" xfId="344"/>
    <cellStyle name="_도곡1교 교대(시점) 수량_신촌-유곡(암거)_구조도_구조도0" xfId="346"/>
    <cellStyle name="_도곡1교 교대(시점) 수량_신촌-유곡(암거)_구조도_구조도0_1" xfId="347"/>
    <cellStyle name="_도곡1교 교대(시점) 수량_신촌-유곡(암거)_구조도_구조도0_구조도0" xfId="348"/>
    <cellStyle name="_도곡1교 교대(시점) 수량_신촌-유곡(암거)_구조도_구조도22" xfId="349"/>
    <cellStyle name="_도곡1교 교대(시점) 수량_신촌-유곡(암거)_구조도_구조도-흙막이~" xfId="350"/>
    <cellStyle name="_도곡1교 교대(시점) 수량_신촌-유곡(암거)_구조도_구조물도" xfId="351"/>
    <cellStyle name="_도곡1교 교대(시점) 수량_신촌-유곡(암거)_구조도_바닥막이구조" xfId="352"/>
    <cellStyle name="_도곡1교 교대(시점) 수량_신촌-유곡(암거)_구조도_바닥막이구조도" xfId="353"/>
    <cellStyle name="_도곡1교 교대(시점) 수량_신촌-유곡(암거)_구조도_보막이구조도" xfId="354"/>
    <cellStyle name="_도곡1교 교대(시점) 수량_신촌-유곡(암거)_구조도0" xfId="355"/>
    <cellStyle name="_도곡1교 교대(시점) 수량_신촌-유곡(암거)_구조도0_1" xfId="356"/>
    <cellStyle name="_도곡1교 교대(시점) 수량_신촌-유곡(암거)_구조도0_구조도" xfId="357"/>
    <cellStyle name="_도곡1교 교대(시점) 수량_신촌-유곡(암거)_구조도0_구조도_구조도0" xfId="358"/>
    <cellStyle name="_도곡1교 교대(시점) 수량_신촌-유곡(암거)_구조도0_구조도0" xfId="359"/>
    <cellStyle name="_도곡1교 교대(시점) 수량_신촌-유곡(암거)_구조도0_바닥막이구조" xfId="360"/>
    <cellStyle name="_도곡1교 교대(시점) 수량_신촌-유곡(암거)_구조도0_바닥막이구조도" xfId="361"/>
    <cellStyle name="_도곡1교 교대(시점) 수량_신촌-유곡(암거)_내역서2" xfId="362"/>
    <cellStyle name="_도곡1교 교대(시점) 수량_신촌-유곡(암거)_바닥막이구조" xfId="363"/>
    <cellStyle name="_도곡1교 교대(시점) 수량_신촌-유곡(암거)_설계내역(원본)" xfId="364"/>
    <cellStyle name="_도곡1교 교대(시점) 수량_신촌-유곡(암거)_설계내역(원본)_설계내역(구미정)" xfId="365"/>
    <cellStyle name="_도곡1교 교대(시점) 수량_신촌-유곡(암거)_설계내역(원본)_설계내역(원본)" xfId="366"/>
    <cellStyle name="_도곡1교 교대(시점) 수량_암거수량" xfId="367"/>
    <cellStyle name="_도곡1교 교대(시점) 수량_암거수량(2)" xfId="368"/>
    <cellStyle name="_도곡1교 교대(시점) 수량_암거수량(2)_04 BOX집" xfId="369"/>
    <cellStyle name="_도곡1교 교대(시점) 수량_암거수량(2)_04 BOX집_구조도" xfId="370"/>
    <cellStyle name="_도곡1교 교대(시점) 수량_암거수량(2)_04 BOX집_구조도_계간수로" xfId="371"/>
    <cellStyle name="_도곡1교 교대(시점) 수량_암거수량(2)_04 BOX집_구조도_구조도" xfId="372"/>
    <cellStyle name="_도곡1교 교대(시점) 수량_암거수량(2)_04 BOX집_구조도_구조도." xfId="373"/>
    <cellStyle name="_도곡1교 교대(시점) 수량_암거수량(2)_04 BOX집_구조도_구조도_1" xfId="374"/>
    <cellStyle name="_도곡1교 교대(시점) 수량_암거수량(2)_04 BOX집_구조도_구조도_a" xfId="378"/>
    <cellStyle name="_도곡1교 교대(시점) 수량_암거수량(2)_04 BOX집_구조도_구조도_구조도" xfId="375"/>
    <cellStyle name="_도곡1교 교대(시점) 수량_암거수량(2)_04 BOX집_구조도_구조도_구조도0" xfId="376"/>
    <cellStyle name="_도곡1교 교대(시점) 수량_암거수량(2)_04 BOX집_구조도_구조도_변경" xfId="377"/>
    <cellStyle name="_도곡1교 교대(시점) 수량_암거수량(2)_04 BOX집_구조도_구조도0" xfId="379"/>
    <cellStyle name="_도곡1교 교대(시점) 수량_암거수량(2)_04 BOX집_구조도_구조도0_1" xfId="380"/>
    <cellStyle name="_도곡1교 교대(시점) 수량_암거수량(2)_04 BOX집_구조도_구조도0_구조도0" xfId="381"/>
    <cellStyle name="_도곡1교 교대(시점) 수량_암거수량(2)_04 BOX집_구조도_구조도22" xfId="382"/>
    <cellStyle name="_도곡1교 교대(시점) 수량_암거수량(2)_04 BOX집_구조도_구조도-흙막이~" xfId="383"/>
    <cellStyle name="_도곡1교 교대(시점) 수량_암거수량(2)_04 BOX집_구조도_구조물도" xfId="384"/>
    <cellStyle name="_도곡1교 교대(시점) 수량_암거수량(2)_04 BOX집_구조도_바닥막이구조" xfId="385"/>
    <cellStyle name="_도곡1교 교대(시점) 수량_암거수량(2)_04 BOX집_구조도_바닥막이구조도" xfId="386"/>
    <cellStyle name="_도곡1교 교대(시점) 수량_암거수량(2)_04 BOX집_구조도_보막이구조도" xfId="387"/>
    <cellStyle name="_도곡1교 교대(시점) 수량_암거수량(2)_04 BOX집_구조도0" xfId="388"/>
    <cellStyle name="_도곡1교 교대(시점) 수량_암거수량(2)_04 BOX집_구조도0_1" xfId="389"/>
    <cellStyle name="_도곡1교 교대(시점) 수량_암거수량(2)_04 BOX집_구조도0_구조도" xfId="390"/>
    <cellStyle name="_도곡1교 교대(시점) 수량_암거수량(2)_04 BOX집_구조도0_구조도_구조도0" xfId="391"/>
    <cellStyle name="_도곡1교 교대(시점) 수량_암거수량(2)_04 BOX집_구조도0_구조도0" xfId="392"/>
    <cellStyle name="_도곡1교 교대(시점) 수량_암거수량(2)_04 BOX집_구조도0_바닥막이구조" xfId="393"/>
    <cellStyle name="_도곡1교 교대(시점) 수량_암거수량(2)_04 BOX집_구조도0_바닥막이구조도" xfId="394"/>
    <cellStyle name="_도곡1교 교대(시점) 수량_암거수량(2)_04 BOX집_내역서2" xfId="395"/>
    <cellStyle name="_도곡1교 교대(시점) 수량_암거수량(2)_04 BOX집_바닥막이구조" xfId="396"/>
    <cellStyle name="_도곡1교 교대(시점) 수량_암거수량(2)_04 BOX집_설계내역(원본)" xfId="397"/>
    <cellStyle name="_도곡1교 교대(시점) 수량_암거수량(2)_04 BOX집_설계내역(원본)_설계내역(구미정)" xfId="398"/>
    <cellStyle name="_도곡1교 교대(시점) 수량_암거수량(2)_04 BOX집_설계내역(원본)_설계내역(원본)" xfId="399"/>
    <cellStyle name="_도곡1교 교대(시점) 수량_암거수량(2)_구조도" xfId="400"/>
    <cellStyle name="_도곡1교 교대(시점) 수량_암거수량(2)_구조도_계간수로" xfId="401"/>
    <cellStyle name="_도곡1교 교대(시점) 수량_암거수량(2)_구조도_구조도" xfId="402"/>
    <cellStyle name="_도곡1교 교대(시점) 수량_암거수량(2)_구조도_구조도." xfId="403"/>
    <cellStyle name="_도곡1교 교대(시점) 수량_암거수량(2)_구조도_구조도_1" xfId="404"/>
    <cellStyle name="_도곡1교 교대(시점) 수량_암거수량(2)_구조도_구조도_a" xfId="408"/>
    <cellStyle name="_도곡1교 교대(시점) 수량_암거수량(2)_구조도_구조도_구조도" xfId="405"/>
    <cellStyle name="_도곡1교 교대(시점) 수량_암거수량(2)_구조도_구조도_구조도0" xfId="406"/>
    <cellStyle name="_도곡1교 교대(시점) 수량_암거수량(2)_구조도_구조도_변경" xfId="407"/>
    <cellStyle name="_도곡1교 교대(시점) 수량_암거수량(2)_구조도_구조도0" xfId="409"/>
    <cellStyle name="_도곡1교 교대(시점) 수량_암거수량(2)_구조도_구조도0_1" xfId="410"/>
    <cellStyle name="_도곡1교 교대(시점) 수량_암거수량(2)_구조도_구조도0_구조도0" xfId="411"/>
    <cellStyle name="_도곡1교 교대(시점) 수량_암거수량(2)_구조도_구조도22" xfId="412"/>
    <cellStyle name="_도곡1교 교대(시점) 수량_암거수량(2)_구조도_구조도-흙막이~" xfId="413"/>
    <cellStyle name="_도곡1교 교대(시점) 수량_암거수량(2)_구조도_구조물도" xfId="414"/>
    <cellStyle name="_도곡1교 교대(시점) 수량_암거수량(2)_구조도_바닥막이구조" xfId="415"/>
    <cellStyle name="_도곡1교 교대(시점) 수량_암거수량(2)_구조도_바닥막이구조도" xfId="416"/>
    <cellStyle name="_도곡1교 교대(시점) 수량_암거수량(2)_구조도_보막이구조도" xfId="417"/>
    <cellStyle name="_도곡1교 교대(시점) 수량_암거수량(2)_구조도0" xfId="418"/>
    <cellStyle name="_도곡1교 교대(시점) 수량_암거수량(2)_구조도0_1" xfId="419"/>
    <cellStyle name="_도곡1교 교대(시점) 수량_암거수량(2)_구조도0_구조도" xfId="420"/>
    <cellStyle name="_도곡1교 교대(시점) 수량_암거수량(2)_구조도0_구조도_구조도0" xfId="421"/>
    <cellStyle name="_도곡1교 교대(시점) 수량_암거수량(2)_구조도0_구조도0" xfId="422"/>
    <cellStyle name="_도곡1교 교대(시점) 수량_암거수량(2)_구조도0_바닥막이구조" xfId="423"/>
    <cellStyle name="_도곡1교 교대(시점) 수량_암거수량(2)_구조도0_바닥막이구조도" xfId="424"/>
    <cellStyle name="_도곡1교 교대(시점) 수량_암거수량(2)_내역서2" xfId="425"/>
    <cellStyle name="_도곡1교 교대(시점) 수량_암거수량(2)_바닥막이구조" xfId="426"/>
    <cellStyle name="_도곡1교 교대(시점) 수량_암거수량(2)_설계내역(원본)" xfId="427"/>
    <cellStyle name="_도곡1교 교대(시점) 수량_암거수량(2)_설계내역(원본)_설계내역(구미정)" xfId="428"/>
    <cellStyle name="_도곡1교 교대(시점) 수량_암거수량(2)_설계내역(원본)_설계내역(원본)" xfId="429"/>
    <cellStyle name="_도곡1교 교대(시점) 수량_암거수량_04 BOX집" xfId="430"/>
    <cellStyle name="_도곡1교 교대(시점) 수량_암거수량_04 BOX집_구조도" xfId="431"/>
    <cellStyle name="_도곡1교 교대(시점) 수량_암거수량_04 BOX집_구조도_계간수로" xfId="432"/>
    <cellStyle name="_도곡1교 교대(시점) 수량_암거수량_04 BOX집_구조도_구조도" xfId="433"/>
    <cellStyle name="_도곡1교 교대(시점) 수량_암거수량_04 BOX집_구조도_구조도." xfId="434"/>
    <cellStyle name="_도곡1교 교대(시점) 수량_암거수량_04 BOX집_구조도_구조도_1" xfId="435"/>
    <cellStyle name="_도곡1교 교대(시점) 수량_암거수량_04 BOX집_구조도_구조도_a" xfId="439"/>
    <cellStyle name="_도곡1교 교대(시점) 수량_암거수량_04 BOX집_구조도_구조도_구조도" xfId="436"/>
    <cellStyle name="_도곡1교 교대(시점) 수량_암거수량_04 BOX집_구조도_구조도_구조도0" xfId="437"/>
    <cellStyle name="_도곡1교 교대(시점) 수량_암거수량_04 BOX집_구조도_구조도_변경" xfId="438"/>
    <cellStyle name="_도곡1교 교대(시점) 수량_암거수량_04 BOX집_구조도_구조도0" xfId="440"/>
    <cellStyle name="_도곡1교 교대(시점) 수량_암거수량_04 BOX집_구조도_구조도0_1" xfId="441"/>
    <cellStyle name="_도곡1교 교대(시점) 수량_암거수량_04 BOX집_구조도_구조도0_구조도0" xfId="442"/>
    <cellStyle name="_도곡1교 교대(시점) 수량_암거수량_04 BOX집_구조도_구조도22" xfId="443"/>
    <cellStyle name="_도곡1교 교대(시점) 수량_암거수량_04 BOX집_구조도_구조도-흙막이~" xfId="444"/>
    <cellStyle name="_도곡1교 교대(시점) 수량_암거수량_04 BOX집_구조도_구조물도" xfId="445"/>
    <cellStyle name="_도곡1교 교대(시점) 수량_암거수량_04 BOX집_구조도_바닥막이구조" xfId="446"/>
    <cellStyle name="_도곡1교 교대(시점) 수량_암거수량_04 BOX집_구조도_바닥막이구조도" xfId="447"/>
    <cellStyle name="_도곡1교 교대(시점) 수량_암거수량_04 BOX집_구조도_보막이구조도" xfId="448"/>
    <cellStyle name="_도곡1교 교대(시점) 수량_암거수량_04 BOX집_구조도0" xfId="449"/>
    <cellStyle name="_도곡1교 교대(시점) 수량_암거수량_04 BOX집_구조도0_1" xfId="450"/>
    <cellStyle name="_도곡1교 교대(시점) 수량_암거수량_04 BOX집_구조도0_구조도" xfId="451"/>
    <cellStyle name="_도곡1교 교대(시점) 수량_암거수량_04 BOX집_구조도0_구조도_구조도0" xfId="452"/>
    <cellStyle name="_도곡1교 교대(시점) 수량_암거수량_04 BOX집_구조도0_구조도0" xfId="453"/>
    <cellStyle name="_도곡1교 교대(시점) 수량_암거수량_04 BOX집_구조도0_바닥막이구조" xfId="454"/>
    <cellStyle name="_도곡1교 교대(시점) 수량_암거수량_04 BOX집_구조도0_바닥막이구조도" xfId="455"/>
    <cellStyle name="_도곡1교 교대(시점) 수량_암거수량_04 BOX집_내역서2" xfId="456"/>
    <cellStyle name="_도곡1교 교대(시점) 수량_암거수량_04 BOX집_바닥막이구조" xfId="457"/>
    <cellStyle name="_도곡1교 교대(시점) 수량_암거수량_04 BOX집_설계내역(원본)" xfId="458"/>
    <cellStyle name="_도곡1교 교대(시점) 수량_암거수량_04 BOX집_설계내역(원본)_설계내역(구미정)" xfId="459"/>
    <cellStyle name="_도곡1교 교대(시점) 수량_암거수량_04 BOX집_설계내역(원본)_설계내역(원본)" xfId="460"/>
    <cellStyle name="_도곡1교 교대(시점) 수량_암거수량_구조도" xfId="461"/>
    <cellStyle name="_도곡1교 교대(시점) 수량_암거수량_구조도_계간수로" xfId="462"/>
    <cellStyle name="_도곡1교 교대(시점) 수량_암거수량_구조도_구조도" xfId="463"/>
    <cellStyle name="_도곡1교 교대(시점) 수량_암거수량_구조도_구조도." xfId="464"/>
    <cellStyle name="_도곡1교 교대(시점) 수량_암거수량_구조도_구조도_1" xfId="465"/>
    <cellStyle name="_도곡1교 교대(시점) 수량_암거수량_구조도_구조도_a" xfId="469"/>
    <cellStyle name="_도곡1교 교대(시점) 수량_암거수량_구조도_구조도_구조도" xfId="466"/>
    <cellStyle name="_도곡1교 교대(시점) 수량_암거수량_구조도_구조도_구조도0" xfId="467"/>
    <cellStyle name="_도곡1교 교대(시점) 수량_암거수량_구조도_구조도_변경" xfId="468"/>
    <cellStyle name="_도곡1교 교대(시점) 수량_암거수량_구조도_구조도0" xfId="470"/>
    <cellStyle name="_도곡1교 교대(시점) 수량_암거수량_구조도_구조도0_1" xfId="471"/>
    <cellStyle name="_도곡1교 교대(시점) 수량_암거수량_구조도_구조도0_구조도0" xfId="472"/>
    <cellStyle name="_도곡1교 교대(시점) 수량_암거수량_구조도_구조도22" xfId="473"/>
    <cellStyle name="_도곡1교 교대(시점) 수량_암거수량_구조도_구조도-흙막이~" xfId="474"/>
    <cellStyle name="_도곡1교 교대(시점) 수량_암거수량_구조도_구조물도" xfId="475"/>
    <cellStyle name="_도곡1교 교대(시점) 수량_암거수량_구조도_바닥막이구조" xfId="476"/>
    <cellStyle name="_도곡1교 교대(시점) 수량_암거수량_구조도_바닥막이구조도" xfId="477"/>
    <cellStyle name="_도곡1교 교대(시점) 수량_암거수량_구조도_보막이구조도" xfId="478"/>
    <cellStyle name="_도곡1교 교대(시점) 수량_암거수량_구조도0" xfId="479"/>
    <cellStyle name="_도곡1교 교대(시점) 수량_암거수량_구조도0_1" xfId="480"/>
    <cellStyle name="_도곡1교 교대(시점) 수량_암거수량_구조도0_구조도" xfId="481"/>
    <cellStyle name="_도곡1교 교대(시점) 수량_암거수량_구조도0_구조도_구조도0" xfId="482"/>
    <cellStyle name="_도곡1교 교대(시점) 수량_암거수량_구조도0_구조도0" xfId="483"/>
    <cellStyle name="_도곡1교 교대(시점) 수량_암거수량_구조도0_바닥막이구조" xfId="484"/>
    <cellStyle name="_도곡1교 교대(시점) 수량_암거수량_구조도0_바닥막이구조도" xfId="485"/>
    <cellStyle name="_도곡1교 교대(시점) 수량_암거수량_내역서2" xfId="486"/>
    <cellStyle name="_도곡1교 교대(시점) 수량_암거수량_바닥막이구조" xfId="487"/>
    <cellStyle name="_도곡1교 교대(시점) 수량_암거수량_설계내역(원본)" xfId="488"/>
    <cellStyle name="_도곡1교 교대(시점) 수량_암거수량_설계내역(원본)_설계내역(구미정)" xfId="489"/>
    <cellStyle name="_도곡1교 교대(시점) 수량_암거수량_설계내역(원본)_설계내역(원본)" xfId="490"/>
    <cellStyle name="_도곡1교 하부공 수량" xfId="491"/>
    <cellStyle name="_도곡1교 하부공 수량_구조도" xfId="492"/>
    <cellStyle name="_도곡1교 하부공 수량_구조도_계간수로" xfId="493"/>
    <cellStyle name="_도곡1교 하부공 수량_구조도_구조도" xfId="494"/>
    <cellStyle name="_도곡1교 하부공 수량_구조도_구조도." xfId="495"/>
    <cellStyle name="_도곡1교 하부공 수량_구조도_구조도_1" xfId="496"/>
    <cellStyle name="_도곡1교 하부공 수량_구조도_구조도_a" xfId="500"/>
    <cellStyle name="_도곡1교 하부공 수량_구조도_구조도_구조도" xfId="497"/>
    <cellStyle name="_도곡1교 하부공 수량_구조도_구조도_구조도0" xfId="498"/>
    <cellStyle name="_도곡1교 하부공 수량_구조도_구조도_변경" xfId="499"/>
    <cellStyle name="_도곡1교 하부공 수량_구조도_구조도0" xfId="501"/>
    <cellStyle name="_도곡1교 하부공 수량_구조도_구조도0_1" xfId="502"/>
    <cellStyle name="_도곡1교 하부공 수량_구조도_구조도0_구조도0" xfId="503"/>
    <cellStyle name="_도곡1교 하부공 수량_구조도_구조도22" xfId="504"/>
    <cellStyle name="_도곡1교 하부공 수량_구조도_구조도-흙막이~" xfId="505"/>
    <cellStyle name="_도곡1교 하부공 수량_구조도_구조물도" xfId="506"/>
    <cellStyle name="_도곡1교 하부공 수량_구조도_바닥막이구조" xfId="507"/>
    <cellStyle name="_도곡1교 하부공 수량_구조도_바닥막이구조도" xfId="508"/>
    <cellStyle name="_도곡1교 하부공 수량_구조도_보막이구조도" xfId="509"/>
    <cellStyle name="_도곡1교 하부공 수량_구조도0" xfId="510"/>
    <cellStyle name="_도곡1교 하부공 수량_구조도0_1" xfId="511"/>
    <cellStyle name="_도곡1교 하부공 수량_구조도0_구조도" xfId="512"/>
    <cellStyle name="_도곡1교 하부공 수량_구조도0_구조도_구조도0" xfId="513"/>
    <cellStyle name="_도곡1교 하부공 수량_구조도0_구조도0" xfId="514"/>
    <cellStyle name="_도곡1교 하부공 수량_구조도0_바닥막이구조" xfId="515"/>
    <cellStyle name="_도곡1교 하부공 수량_구조도0_바닥막이구조도" xfId="516"/>
    <cellStyle name="_도곡1교 하부공 수량_내역서2" xfId="517"/>
    <cellStyle name="_도곡1교 하부공 수량_바닥막이구조" xfId="518"/>
    <cellStyle name="_도곡1교 하부공 수량_설계내역(원본)" xfId="519"/>
    <cellStyle name="_도곡1교 하부공 수량_설계내역(원본)_설계내역(구미정)" xfId="520"/>
    <cellStyle name="_도곡1교 하부공 수량_설계내역(원본)_설계내역(원본)" xfId="521"/>
    <cellStyle name="_도곡1교 하부공 수량_신촌-유곡(암거)" xfId="522"/>
    <cellStyle name="_도곡1교 하부공 수량_신촌-유곡(암거)_04 BOX집" xfId="523"/>
    <cellStyle name="_도곡1교 하부공 수량_신촌-유곡(암거)_04 BOX집_구조도" xfId="524"/>
    <cellStyle name="_도곡1교 하부공 수량_신촌-유곡(암거)_04 BOX집_구조도_계간수로" xfId="525"/>
    <cellStyle name="_도곡1교 하부공 수량_신촌-유곡(암거)_04 BOX집_구조도_구조도" xfId="526"/>
    <cellStyle name="_도곡1교 하부공 수량_신촌-유곡(암거)_04 BOX집_구조도_구조도." xfId="527"/>
    <cellStyle name="_도곡1교 하부공 수량_신촌-유곡(암거)_04 BOX집_구조도_구조도_1" xfId="528"/>
    <cellStyle name="_도곡1교 하부공 수량_신촌-유곡(암거)_04 BOX집_구조도_구조도_a" xfId="532"/>
    <cellStyle name="_도곡1교 하부공 수량_신촌-유곡(암거)_04 BOX집_구조도_구조도_구조도" xfId="529"/>
    <cellStyle name="_도곡1교 하부공 수량_신촌-유곡(암거)_04 BOX집_구조도_구조도_구조도0" xfId="530"/>
    <cellStyle name="_도곡1교 하부공 수량_신촌-유곡(암거)_04 BOX집_구조도_구조도_변경" xfId="531"/>
    <cellStyle name="_도곡1교 하부공 수량_신촌-유곡(암거)_04 BOX집_구조도_구조도0" xfId="533"/>
    <cellStyle name="_도곡1교 하부공 수량_신촌-유곡(암거)_04 BOX집_구조도_구조도0_1" xfId="534"/>
    <cellStyle name="_도곡1교 하부공 수량_신촌-유곡(암거)_04 BOX집_구조도_구조도0_구조도0" xfId="535"/>
    <cellStyle name="_도곡1교 하부공 수량_신촌-유곡(암거)_04 BOX집_구조도_구조도22" xfId="536"/>
    <cellStyle name="_도곡1교 하부공 수량_신촌-유곡(암거)_04 BOX집_구조도_구조도-흙막이~" xfId="537"/>
    <cellStyle name="_도곡1교 하부공 수량_신촌-유곡(암거)_04 BOX집_구조도_구조물도" xfId="538"/>
    <cellStyle name="_도곡1교 하부공 수량_신촌-유곡(암거)_04 BOX집_구조도_바닥막이구조" xfId="539"/>
    <cellStyle name="_도곡1교 하부공 수량_신촌-유곡(암거)_04 BOX집_구조도_바닥막이구조도" xfId="540"/>
    <cellStyle name="_도곡1교 하부공 수량_신촌-유곡(암거)_04 BOX집_구조도_보막이구조도" xfId="541"/>
    <cellStyle name="_도곡1교 하부공 수량_신촌-유곡(암거)_04 BOX집_구조도0" xfId="542"/>
    <cellStyle name="_도곡1교 하부공 수량_신촌-유곡(암거)_04 BOX집_구조도0_1" xfId="543"/>
    <cellStyle name="_도곡1교 하부공 수량_신촌-유곡(암거)_04 BOX집_구조도0_구조도" xfId="544"/>
    <cellStyle name="_도곡1교 하부공 수량_신촌-유곡(암거)_04 BOX집_구조도0_구조도_구조도0" xfId="545"/>
    <cellStyle name="_도곡1교 하부공 수량_신촌-유곡(암거)_04 BOX집_구조도0_구조도0" xfId="546"/>
    <cellStyle name="_도곡1교 하부공 수량_신촌-유곡(암거)_04 BOX집_구조도0_바닥막이구조" xfId="547"/>
    <cellStyle name="_도곡1교 하부공 수량_신촌-유곡(암거)_04 BOX집_구조도0_바닥막이구조도" xfId="548"/>
    <cellStyle name="_도곡1교 하부공 수량_신촌-유곡(암거)_04 BOX집_내역서2" xfId="549"/>
    <cellStyle name="_도곡1교 하부공 수량_신촌-유곡(암거)_04 BOX집_바닥막이구조" xfId="550"/>
    <cellStyle name="_도곡1교 하부공 수량_신촌-유곡(암거)_04 BOX집_설계내역(원본)" xfId="551"/>
    <cellStyle name="_도곡1교 하부공 수량_신촌-유곡(암거)_04 BOX집_설계내역(원본)_설계내역(구미정)" xfId="552"/>
    <cellStyle name="_도곡1교 하부공 수량_신촌-유곡(암거)_04 BOX집_설계내역(원본)_설계내역(원본)" xfId="553"/>
    <cellStyle name="_도곡1교 하부공 수량_신촌-유곡(암거)_구조도" xfId="554"/>
    <cellStyle name="_도곡1교 하부공 수량_신촌-유곡(암거)_구조도_계간수로" xfId="555"/>
    <cellStyle name="_도곡1교 하부공 수량_신촌-유곡(암거)_구조도_구조도" xfId="556"/>
    <cellStyle name="_도곡1교 하부공 수량_신촌-유곡(암거)_구조도_구조도." xfId="557"/>
    <cellStyle name="_도곡1교 하부공 수량_신촌-유곡(암거)_구조도_구조도_1" xfId="558"/>
    <cellStyle name="_도곡1교 하부공 수량_신촌-유곡(암거)_구조도_구조도_a" xfId="562"/>
    <cellStyle name="_도곡1교 하부공 수량_신촌-유곡(암거)_구조도_구조도_구조도" xfId="559"/>
    <cellStyle name="_도곡1교 하부공 수량_신촌-유곡(암거)_구조도_구조도_구조도0" xfId="560"/>
    <cellStyle name="_도곡1교 하부공 수량_신촌-유곡(암거)_구조도_구조도_변경" xfId="561"/>
    <cellStyle name="_도곡1교 하부공 수량_신촌-유곡(암거)_구조도_구조도0" xfId="563"/>
    <cellStyle name="_도곡1교 하부공 수량_신촌-유곡(암거)_구조도_구조도0_1" xfId="564"/>
    <cellStyle name="_도곡1교 하부공 수량_신촌-유곡(암거)_구조도_구조도0_구조도0" xfId="565"/>
    <cellStyle name="_도곡1교 하부공 수량_신촌-유곡(암거)_구조도_구조도22" xfId="566"/>
    <cellStyle name="_도곡1교 하부공 수량_신촌-유곡(암거)_구조도_구조도-흙막이~" xfId="567"/>
    <cellStyle name="_도곡1교 하부공 수량_신촌-유곡(암거)_구조도_구조물도" xfId="568"/>
    <cellStyle name="_도곡1교 하부공 수량_신촌-유곡(암거)_구조도_바닥막이구조" xfId="569"/>
    <cellStyle name="_도곡1교 하부공 수량_신촌-유곡(암거)_구조도_바닥막이구조도" xfId="570"/>
    <cellStyle name="_도곡1교 하부공 수량_신촌-유곡(암거)_구조도_보막이구조도" xfId="571"/>
    <cellStyle name="_도곡1교 하부공 수량_신촌-유곡(암거)_구조도0" xfId="572"/>
    <cellStyle name="_도곡1교 하부공 수량_신촌-유곡(암거)_구조도0_1" xfId="573"/>
    <cellStyle name="_도곡1교 하부공 수량_신촌-유곡(암거)_구조도0_구조도" xfId="574"/>
    <cellStyle name="_도곡1교 하부공 수량_신촌-유곡(암거)_구조도0_구조도_구조도0" xfId="575"/>
    <cellStyle name="_도곡1교 하부공 수량_신촌-유곡(암거)_구조도0_구조도0" xfId="576"/>
    <cellStyle name="_도곡1교 하부공 수량_신촌-유곡(암거)_구조도0_바닥막이구조" xfId="577"/>
    <cellStyle name="_도곡1교 하부공 수량_신촌-유곡(암거)_구조도0_바닥막이구조도" xfId="578"/>
    <cellStyle name="_도곡1교 하부공 수량_신촌-유곡(암거)_내역서2" xfId="579"/>
    <cellStyle name="_도곡1교 하부공 수량_신촌-유곡(암거)_바닥막이구조" xfId="580"/>
    <cellStyle name="_도곡1교 하부공 수량_신촌-유곡(암거)_설계내역(원본)" xfId="581"/>
    <cellStyle name="_도곡1교 하부공 수량_신촌-유곡(암거)_설계내역(원본)_설계내역(구미정)" xfId="582"/>
    <cellStyle name="_도곡1교 하부공 수량_신촌-유곡(암거)_설계내역(원본)_설계내역(원본)" xfId="583"/>
    <cellStyle name="_도곡1교 하부공 수량_암거수량" xfId="584"/>
    <cellStyle name="_도곡1교 하부공 수량_암거수량(2)" xfId="585"/>
    <cellStyle name="_도곡1교 하부공 수량_암거수량(2)_04 BOX집" xfId="586"/>
    <cellStyle name="_도곡1교 하부공 수량_암거수량(2)_04 BOX집_구조도" xfId="587"/>
    <cellStyle name="_도곡1교 하부공 수량_암거수량(2)_04 BOX집_구조도_계간수로" xfId="588"/>
    <cellStyle name="_도곡1교 하부공 수량_암거수량(2)_04 BOX집_구조도_구조도" xfId="589"/>
    <cellStyle name="_도곡1교 하부공 수량_암거수량(2)_04 BOX집_구조도_구조도." xfId="590"/>
    <cellStyle name="_도곡1교 하부공 수량_암거수량(2)_04 BOX집_구조도_구조도_1" xfId="591"/>
    <cellStyle name="_도곡1교 하부공 수량_암거수량(2)_04 BOX집_구조도_구조도_a" xfId="595"/>
    <cellStyle name="_도곡1교 하부공 수량_암거수량(2)_04 BOX집_구조도_구조도_구조도" xfId="592"/>
    <cellStyle name="_도곡1교 하부공 수량_암거수량(2)_04 BOX집_구조도_구조도_구조도0" xfId="593"/>
    <cellStyle name="_도곡1교 하부공 수량_암거수량(2)_04 BOX집_구조도_구조도_변경" xfId="594"/>
    <cellStyle name="_도곡1교 하부공 수량_암거수량(2)_04 BOX집_구조도_구조도0" xfId="596"/>
    <cellStyle name="_도곡1교 하부공 수량_암거수량(2)_04 BOX집_구조도_구조도0_1" xfId="597"/>
    <cellStyle name="_도곡1교 하부공 수량_암거수량(2)_04 BOX집_구조도_구조도0_구조도0" xfId="598"/>
    <cellStyle name="_도곡1교 하부공 수량_암거수량(2)_04 BOX집_구조도_구조도22" xfId="599"/>
    <cellStyle name="_도곡1교 하부공 수량_암거수량(2)_04 BOX집_구조도_구조도-흙막이~" xfId="600"/>
    <cellStyle name="_도곡1교 하부공 수량_암거수량(2)_04 BOX집_구조도_구조물도" xfId="601"/>
    <cellStyle name="_도곡1교 하부공 수량_암거수량(2)_04 BOX집_구조도_바닥막이구조" xfId="602"/>
    <cellStyle name="_도곡1교 하부공 수량_암거수량(2)_04 BOX집_구조도_바닥막이구조도" xfId="603"/>
    <cellStyle name="_도곡1교 하부공 수량_암거수량(2)_04 BOX집_구조도_보막이구조도" xfId="604"/>
    <cellStyle name="_도곡1교 하부공 수량_암거수량(2)_04 BOX집_구조도0" xfId="605"/>
    <cellStyle name="_도곡1교 하부공 수량_암거수량(2)_04 BOX집_구조도0_1" xfId="606"/>
    <cellStyle name="_도곡1교 하부공 수량_암거수량(2)_04 BOX집_구조도0_구조도" xfId="607"/>
    <cellStyle name="_도곡1교 하부공 수량_암거수량(2)_04 BOX집_구조도0_구조도_구조도0" xfId="608"/>
    <cellStyle name="_도곡1교 하부공 수량_암거수량(2)_04 BOX집_구조도0_구조도0" xfId="609"/>
    <cellStyle name="_도곡1교 하부공 수량_암거수량(2)_04 BOX집_구조도0_바닥막이구조" xfId="610"/>
    <cellStyle name="_도곡1교 하부공 수량_암거수량(2)_04 BOX집_구조도0_바닥막이구조도" xfId="611"/>
    <cellStyle name="_도곡1교 하부공 수량_암거수량(2)_04 BOX집_내역서2" xfId="612"/>
    <cellStyle name="_도곡1교 하부공 수량_암거수량(2)_04 BOX집_바닥막이구조" xfId="613"/>
    <cellStyle name="_도곡1교 하부공 수량_암거수량(2)_04 BOX집_설계내역(원본)" xfId="614"/>
    <cellStyle name="_도곡1교 하부공 수량_암거수량(2)_04 BOX집_설계내역(원본)_설계내역(구미정)" xfId="615"/>
    <cellStyle name="_도곡1교 하부공 수량_암거수량(2)_04 BOX집_설계내역(원본)_설계내역(원본)" xfId="616"/>
    <cellStyle name="_도곡1교 하부공 수량_암거수량(2)_구조도" xfId="617"/>
    <cellStyle name="_도곡1교 하부공 수량_암거수량(2)_구조도_계간수로" xfId="618"/>
    <cellStyle name="_도곡1교 하부공 수량_암거수량(2)_구조도_구조도" xfId="619"/>
    <cellStyle name="_도곡1교 하부공 수량_암거수량(2)_구조도_구조도." xfId="620"/>
    <cellStyle name="_도곡1교 하부공 수량_암거수량(2)_구조도_구조도_1" xfId="621"/>
    <cellStyle name="_도곡1교 하부공 수량_암거수량(2)_구조도_구조도_a" xfId="625"/>
    <cellStyle name="_도곡1교 하부공 수량_암거수량(2)_구조도_구조도_구조도" xfId="622"/>
    <cellStyle name="_도곡1교 하부공 수량_암거수량(2)_구조도_구조도_구조도0" xfId="623"/>
    <cellStyle name="_도곡1교 하부공 수량_암거수량(2)_구조도_구조도_변경" xfId="624"/>
    <cellStyle name="_도곡1교 하부공 수량_암거수량(2)_구조도_구조도0" xfId="626"/>
    <cellStyle name="_도곡1교 하부공 수량_암거수량(2)_구조도_구조도0_1" xfId="627"/>
    <cellStyle name="_도곡1교 하부공 수량_암거수량(2)_구조도_구조도0_구조도0" xfId="628"/>
    <cellStyle name="_도곡1교 하부공 수량_암거수량(2)_구조도_구조도22" xfId="629"/>
    <cellStyle name="_도곡1교 하부공 수량_암거수량(2)_구조도_구조도-흙막이~" xfId="630"/>
    <cellStyle name="_도곡1교 하부공 수량_암거수량(2)_구조도_구조물도" xfId="631"/>
    <cellStyle name="_도곡1교 하부공 수량_암거수량(2)_구조도_바닥막이구조" xfId="632"/>
    <cellStyle name="_도곡1교 하부공 수량_암거수량(2)_구조도_바닥막이구조도" xfId="633"/>
    <cellStyle name="_도곡1교 하부공 수량_암거수량(2)_구조도_보막이구조도" xfId="634"/>
    <cellStyle name="_도곡1교 하부공 수량_암거수량(2)_구조도0" xfId="635"/>
    <cellStyle name="_도곡1교 하부공 수량_암거수량(2)_구조도0_1" xfId="636"/>
    <cellStyle name="_도곡1교 하부공 수량_암거수량(2)_구조도0_구조도" xfId="637"/>
    <cellStyle name="_도곡1교 하부공 수량_암거수량(2)_구조도0_구조도_구조도0" xfId="638"/>
    <cellStyle name="_도곡1교 하부공 수량_암거수량(2)_구조도0_구조도0" xfId="639"/>
    <cellStyle name="_도곡1교 하부공 수량_암거수량(2)_구조도0_바닥막이구조" xfId="640"/>
    <cellStyle name="_도곡1교 하부공 수량_암거수량(2)_구조도0_바닥막이구조도" xfId="641"/>
    <cellStyle name="_도곡1교 하부공 수량_암거수량(2)_내역서2" xfId="642"/>
    <cellStyle name="_도곡1교 하부공 수량_암거수량(2)_바닥막이구조" xfId="643"/>
    <cellStyle name="_도곡1교 하부공 수량_암거수량(2)_설계내역(원본)" xfId="644"/>
    <cellStyle name="_도곡1교 하부공 수량_암거수량(2)_설계내역(원본)_설계내역(구미정)" xfId="645"/>
    <cellStyle name="_도곡1교 하부공 수량_암거수량(2)_설계내역(원본)_설계내역(원본)" xfId="646"/>
    <cellStyle name="_도곡1교 하부공 수량_암거수량_04 BOX집" xfId="647"/>
    <cellStyle name="_도곡1교 하부공 수량_암거수량_04 BOX집_구조도" xfId="648"/>
    <cellStyle name="_도곡1교 하부공 수량_암거수량_04 BOX집_구조도_계간수로" xfId="649"/>
    <cellStyle name="_도곡1교 하부공 수량_암거수량_04 BOX집_구조도_구조도" xfId="650"/>
    <cellStyle name="_도곡1교 하부공 수량_암거수량_04 BOX집_구조도_구조도." xfId="651"/>
    <cellStyle name="_도곡1교 하부공 수량_암거수량_04 BOX집_구조도_구조도_1" xfId="652"/>
    <cellStyle name="_도곡1교 하부공 수량_암거수량_04 BOX집_구조도_구조도_a" xfId="656"/>
    <cellStyle name="_도곡1교 하부공 수량_암거수량_04 BOX집_구조도_구조도_구조도" xfId="653"/>
    <cellStyle name="_도곡1교 하부공 수량_암거수량_04 BOX집_구조도_구조도_구조도0" xfId="654"/>
    <cellStyle name="_도곡1교 하부공 수량_암거수량_04 BOX집_구조도_구조도_변경" xfId="655"/>
    <cellStyle name="_도곡1교 하부공 수량_암거수량_04 BOX집_구조도_구조도0" xfId="657"/>
    <cellStyle name="_도곡1교 하부공 수량_암거수량_04 BOX집_구조도_구조도0_1" xfId="658"/>
    <cellStyle name="_도곡1교 하부공 수량_암거수량_04 BOX집_구조도_구조도0_구조도0" xfId="659"/>
    <cellStyle name="_도곡1교 하부공 수량_암거수량_04 BOX집_구조도_구조도22" xfId="660"/>
    <cellStyle name="_도곡1교 하부공 수량_암거수량_04 BOX집_구조도_구조도-흙막이~" xfId="661"/>
    <cellStyle name="_도곡1교 하부공 수량_암거수량_04 BOX집_구조도_구조물도" xfId="662"/>
    <cellStyle name="_도곡1교 하부공 수량_암거수량_04 BOX집_구조도_바닥막이구조" xfId="663"/>
    <cellStyle name="_도곡1교 하부공 수량_암거수량_04 BOX집_구조도_바닥막이구조도" xfId="664"/>
    <cellStyle name="_도곡1교 하부공 수량_암거수량_04 BOX집_구조도_보막이구조도" xfId="665"/>
    <cellStyle name="_도곡1교 하부공 수량_암거수량_04 BOX집_구조도0" xfId="666"/>
    <cellStyle name="_도곡1교 하부공 수량_암거수량_04 BOX집_구조도0_1" xfId="667"/>
    <cellStyle name="_도곡1교 하부공 수량_암거수량_04 BOX집_구조도0_구조도" xfId="668"/>
    <cellStyle name="_도곡1교 하부공 수량_암거수량_04 BOX집_구조도0_구조도_구조도0" xfId="669"/>
    <cellStyle name="_도곡1교 하부공 수량_암거수량_04 BOX집_구조도0_구조도0" xfId="670"/>
    <cellStyle name="_도곡1교 하부공 수량_암거수량_04 BOX집_구조도0_바닥막이구조" xfId="671"/>
    <cellStyle name="_도곡1교 하부공 수량_암거수량_04 BOX집_구조도0_바닥막이구조도" xfId="672"/>
    <cellStyle name="_도곡1교 하부공 수량_암거수량_04 BOX집_내역서2" xfId="673"/>
    <cellStyle name="_도곡1교 하부공 수량_암거수량_04 BOX집_바닥막이구조" xfId="674"/>
    <cellStyle name="_도곡1교 하부공 수량_암거수량_04 BOX집_설계내역(원본)" xfId="675"/>
    <cellStyle name="_도곡1교 하부공 수량_암거수량_04 BOX집_설계내역(원본)_설계내역(구미정)" xfId="676"/>
    <cellStyle name="_도곡1교 하부공 수량_암거수량_04 BOX집_설계내역(원본)_설계내역(원본)" xfId="677"/>
    <cellStyle name="_도곡1교 하부공 수량_암거수량_구조도" xfId="678"/>
    <cellStyle name="_도곡1교 하부공 수량_암거수량_구조도_계간수로" xfId="679"/>
    <cellStyle name="_도곡1교 하부공 수량_암거수량_구조도_구조도" xfId="680"/>
    <cellStyle name="_도곡1교 하부공 수량_암거수량_구조도_구조도." xfId="681"/>
    <cellStyle name="_도곡1교 하부공 수량_암거수량_구조도_구조도_1" xfId="682"/>
    <cellStyle name="_도곡1교 하부공 수량_암거수량_구조도_구조도_a" xfId="686"/>
    <cellStyle name="_도곡1교 하부공 수량_암거수량_구조도_구조도_구조도" xfId="683"/>
    <cellStyle name="_도곡1교 하부공 수량_암거수량_구조도_구조도_구조도0" xfId="684"/>
    <cellStyle name="_도곡1교 하부공 수량_암거수량_구조도_구조도_변경" xfId="685"/>
    <cellStyle name="_도곡1교 하부공 수량_암거수량_구조도_구조도0" xfId="687"/>
    <cellStyle name="_도곡1교 하부공 수량_암거수량_구조도_구조도0_1" xfId="688"/>
    <cellStyle name="_도곡1교 하부공 수량_암거수량_구조도_구조도0_구조도0" xfId="689"/>
    <cellStyle name="_도곡1교 하부공 수량_암거수량_구조도_구조도22" xfId="690"/>
    <cellStyle name="_도곡1교 하부공 수량_암거수량_구조도_구조도-흙막이~" xfId="691"/>
    <cellStyle name="_도곡1교 하부공 수량_암거수량_구조도_구조물도" xfId="692"/>
    <cellStyle name="_도곡1교 하부공 수량_암거수량_구조도_바닥막이구조" xfId="693"/>
    <cellStyle name="_도곡1교 하부공 수량_암거수량_구조도_바닥막이구조도" xfId="694"/>
    <cellStyle name="_도곡1교 하부공 수량_암거수량_구조도_보막이구조도" xfId="695"/>
    <cellStyle name="_도곡1교 하부공 수량_암거수량_구조도0" xfId="696"/>
    <cellStyle name="_도곡1교 하부공 수량_암거수량_구조도0_1" xfId="697"/>
    <cellStyle name="_도곡1교 하부공 수량_암거수량_구조도0_구조도" xfId="698"/>
    <cellStyle name="_도곡1교 하부공 수량_암거수량_구조도0_구조도_구조도0" xfId="699"/>
    <cellStyle name="_도곡1교 하부공 수량_암거수량_구조도0_구조도0" xfId="700"/>
    <cellStyle name="_도곡1교 하부공 수량_암거수량_구조도0_바닥막이구조" xfId="701"/>
    <cellStyle name="_도곡1교 하부공 수량_암거수량_구조도0_바닥막이구조도" xfId="702"/>
    <cellStyle name="_도곡1교 하부공 수량_암거수량_내역서2" xfId="703"/>
    <cellStyle name="_도곡1교 하부공 수량_암거수량_바닥막이구조" xfId="704"/>
    <cellStyle name="_도곡1교 하부공 수량_암거수량_설계내역(원본)" xfId="705"/>
    <cellStyle name="_도곡1교 하부공 수량_암거수량_설계내역(원본)_설계내역(구미정)" xfId="706"/>
    <cellStyle name="_도곡1교 하부공 수량_암거수량_설계내역(원본)_설계내역(원본)" xfId="707"/>
    <cellStyle name="_도곡2교 교대 수량" xfId="708"/>
    <cellStyle name="_도곡2교 교대 수량_구조도" xfId="709"/>
    <cellStyle name="_도곡2교 교대 수량_구조도_계간수로" xfId="710"/>
    <cellStyle name="_도곡2교 교대 수량_구조도_구조도" xfId="711"/>
    <cellStyle name="_도곡2교 교대 수량_구조도_구조도." xfId="712"/>
    <cellStyle name="_도곡2교 교대 수량_구조도_구조도_1" xfId="713"/>
    <cellStyle name="_도곡2교 교대 수량_구조도_구조도_a" xfId="717"/>
    <cellStyle name="_도곡2교 교대 수량_구조도_구조도_구조도" xfId="714"/>
    <cellStyle name="_도곡2교 교대 수량_구조도_구조도_구조도0" xfId="715"/>
    <cellStyle name="_도곡2교 교대 수량_구조도_구조도_변경" xfId="716"/>
    <cellStyle name="_도곡2교 교대 수량_구조도_구조도0" xfId="718"/>
    <cellStyle name="_도곡2교 교대 수량_구조도_구조도0_1" xfId="719"/>
    <cellStyle name="_도곡2교 교대 수량_구조도_구조도0_구조도0" xfId="720"/>
    <cellStyle name="_도곡2교 교대 수량_구조도_구조도22" xfId="721"/>
    <cellStyle name="_도곡2교 교대 수량_구조도_구조도-흙막이~" xfId="722"/>
    <cellStyle name="_도곡2교 교대 수량_구조도_구조물도" xfId="723"/>
    <cellStyle name="_도곡2교 교대 수량_구조도_바닥막이구조" xfId="724"/>
    <cellStyle name="_도곡2교 교대 수량_구조도_바닥막이구조도" xfId="725"/>
    <cellStyle name="_도곡2교 교대 수량_구조도_보막이구조도" xfId="726"/>
    <cellStyle name="_도곡2교 교대 수량_구조도0" xfId="727"/>
    <cellStyle name="_도곡2교 교대 수량_구조도0_1" xfId="728"/>
    <cellStyle name="_도곡2교 교대 수량_구조도0_구조도" xfId="729"/>
    <cellStyle name="_도곡2교 교대 수량_구조도0_구조도_구조도0" xfId="730"/>
    <cellStyle name="_도곡2교 교대 수량_구조도0_구조도0" xfId="731"/>
    <cellStyle name="_도곡2교 교대 수량_구조도0_바닥막이구조" xfId="732"/>
    <cellStyle name="_도곡2교 교대 수량_구조도0_바닥막이구조도" xfId="733"/>
    <cellStyle name="_도곡2교 교대 수량_내역서2" xfId="734"/>
    <cellStyle name="_도곡2교 교대 수량_바닥막이구조" xfId="735"/>
    <cellStyle name="_도곡2교 교대 수량_설계내역(원본)" xfId="736"/>
    <cellStyle name="_도곡2교 교대 수량_설계내역(원본)_설계내역(구미정)" xfId="737"/>
    <cellStyle name="_도곡2교 교대 수량_설계내역(원본)_설계내역(원본)" xfId="738"/>
    <cellStyle name="_도곡2교 교대 수량_신촌-유곡(암거)" xfId="739"/>
    <cellStyle name="_도곡2교 교대 수량_신촌-유곡(암거)_04 BOX집" xfId="740"/>
    <cellStyle name="_도곡2교 교대 수량_신촌-유곡(암거)_04 BOX집_구조도" xfId="741"/>
    <cellStyle name="_도곡2교 교대 수량_신촌-유곡(암거)_04 BOX집_구조도_계간수로" xfId="742"/>
    <cellStyle name="_도곡2교 교대 수량_신촌-유곡(암거)_04 BOX집_구조도_구조도" xfId="743"/>
    <cellStyle name="_도곡2교 교대 수량_신촌-유곡(암거)_04 BOX집_구조도_구조도." xfId="744"/>
    <cellStyle name="_도곡2교 교대 수량_신촌-유곡(암거)_04 BOX집_구조도_구조도_1" xfId="745"/>
    <cellStyle name="_도곡2교 교대 수량_신촌-유곡(암거)_04 BOX집_구조도_구조도_a" xfId="749"/>
    <cellStyle name="_도곡2교 교대 수량_신촌-유곡(암거)_04 BOX집_구조도_구조도_구조도" xfId="746"/>
    <cellStyle name="_도곡2교 교대 수량_신촌-유곡(암거)_04 BOX집_구조도_구조도_구조도0" xfId="747"/>
    <cellStyle name="_도곡2교 교대 수량_신촌-유곡(암거)_04 BOX집_구조도_구조도_변경" xfId="748"/>
    <cellStyle name="_도곡2교 교대 수량_신촌-유곡(암거)_04 BOX집_구조도_구조도0" xfId="750"/>
    <cellStyle name="_도곡2교 교대 수량_신촌-유곡(암거)_04 BOX집_구조도_구조도0_1" xfId="751"/>
    <cellStyle name="_도곡2교 교대 수량_신촌-유곡(암거)_04 BOX집_구조도_구조도0_구조도0" xfId="752"/>
    <cellStyle name="_도곡2교 교대 수량_신촌-유곡(암거)_04 BOX집_구조도_구조도22" xfId="753"/>
    <cellStyle name="_도곡2교 교대 수량_신촌-유곡(암거)_04 BOX집_구조도_구조도-흙막이~" xfId="754"/>
    <cellStyle name="_도곡2교 교대 수량_신촌-유곡(암거)_04 BOX집_구조도_구조물도" xfId="755"/>
    <cellStyle name="_도곡2교 교대 수량_신촌-유곡(암거)_04 BOX집_구조도_바닥막이구조" xfId="756"/>
    <cellStyle name="_도곡2교 교대 수량_신촌-유곡(암거)_04 BOX집_구조도_바닥막이구조도" xfId="757"/>
    <cellStyle name="_도곡2교 교대 수량_신촌-유곡(암거)_04 BOX집_구조도_보막이구조도" xfId="758"/>
    <cellStyle name="_도곡2교 교대 수량_신촌-유곡(암거)_04 BOX집_구조도0" xfId="759"/>
    <cellStyle name="_도곡2교 교대 수량_신촌-유곡(암거)_04 BOX집_구조도0_1" xfId="760"/>
    <cellStyle name="_도곡2교 교대 수량_신촌-유곡(암거)_04 BOX집_구조도0_구조도" xfId="761"/>
    <cellStyle name="_도곡2교 교대 수량_신촌-유곡(암거)_04 BOX집_구조도0_구조도_구조도0" xfId="762"/>
    <cellStyle name="_도곡2교 교대 수량_신촌-유곡(암거)_04 BOX집_구조도0_구조도0" xfId="763"/>
    <cellStyle name="_도곡2교 교대 수량_신촌-유곡(암거)_04 BOX집_구조도0_바닥막이구조" xfId="764"/>
    <cellStyle name="_도곡2교 교대 수량_신촌-유곡(암거)_04 BOX집_구조도0_바닥막이구조도" xfId="765"/>
    <cellStyle name="_도곡2교 교대 수량_신촌-유곡(암거)_04 BOX집_내역서2" xfId="766"/>
    <cellStyle name="_도곡2교 교대 수량_신촌-유곡(암거)_04 BOX집_바닥막이구조" xfId="767"/>
    <cellStyle name="_도곡2교 교대 수량_신촌-유곡(암거)_04 BOX집_설계내역(원본)" xfId="768"/>
    <cellStyle name="_도곡2교 교대 수량_신촌-유곡(암거)_04 BOX집_설계내역(원본)_설계내역(구미정)" xfId="769"/>
    <cellStyle name="_도곡2교 교대 수량_신촌-유곡(암거)_04 BOX집_설계내역(원본)_설계내역(원본)" xfId="770"/>
    <cellStyle name="_도곡2교 교대 수량_신촌-유곡(암거)_구조도" xfId="771"/>
    <cellStyle name="_도곡2교 교대 수량_신촌-유곡(암거)_구조도_계간수로" xfId="772"/>
    <cellStyle name="_도곡2교 교대 수량_신촌-유곡(암거)_구조도_구조도" xfId="773"/>
    <cellStyle name="_도곡2교 교대 수량_신촌-유곡(암거)_구조도_구조도." xfId="774"/>
    <cellStyle name="_도곡2교 교대 수량_신촌-유곡(암거)_구조도_구조도_1" xfId="775"/>
    <cellStyle name="_도곡2교 교대 수량_신촌-유곡(암거)_구조도_구조도_a" xfId="779"/>
    <cellStyle name="_도곡2교 교대 수량_신촌-유곡(암거)_구조도_구조도_구조도" xfId="776"/>
    <cellStyle name="_도곡2교 교대 수량_신촌-유곡(암거)_구조도_구조도_구조도0" xfId="777"/>
    <cellStyle name="_도곡2교 교대 수량_신촌-유곡(암거)_구조도_구조도_변경" xfId="778"/>
    <cellStyle name="_도곡2교 교대 수량_신촌-유곡(암거)_구조도_구조도0" xfId="780"/>
    <cellStyle name="_도곡2교 교대 수량_신촌-유곡(암거)_구조도_구조도0_1" xfId="781"/>
    <cellStyle name="_도곡2교 교대 수량_신촌-유곡(암거)_구조도_구조도0_구조도0" xfId="782"/>
    <cellStyle name="_도곡2교 교대 수량_신촌-유곡(암거)_구조도_구조도22" xfId="783"/>
    <cellStyle name="_도곡2교 교대 수량_신촌-유곡(암거)_구조도_구조도-흙막이~" xfId="784"/>
    <cellStyle name="_도곡2교 교대 수량_신촌-유곡(암거)_구조도_구조물도" xfId="785"/>
    <cellStyle name="_도곡2교 교대 수량_신촌-유곡(암거)_구조도_바닥막이구조" xfId="786"/>
    <cellStyle name="_도곡2교 교대 수량_신촌-유곡(암거)_구조도_바닥막이구조도" xfId="787"/>
    <cellStyle name="_도곡2교 교대 수량_신촌-유곡(암거)_구조도_보막이구조도" xfId="788"/>
    <cellStyle name="_도곡2교 교대 수량_신촌-유곡(암거)_구조도0" xfId="789"/>
    <cellStyle name="_도곡2교 교대 수량_신촌-유곡(암거)_구조도0_1" xfId="790"/>
    <cellStyle name="_도곡2교 교대 수량_신촌-유곡(암거)_구조도0_구조도" xfId="791"/>
    <cellStyle name="_도곡2교 교대 수량_신촌-유곡(암거)_구조도0_구조도_구조도0" xfId="792"/>
    <cellStyle name="_도곡2교 교대 수량_신촌-유곡(암거)_구조도0_구조도0" xfId="793"/>
    <cellStyle name="_도곡2교 교대 수량_신촌-유곡(암거)_구조도0_바닥막이구조" xfId="794"/>
    <cellStyle name="_도곡2교 교대 수량_신촌-유곡(암거)_구조도0_바닥막이구조도" xfId="795"/>
    <cellStyle name="_도곡2교 교대 수량_신촌-유곡(암거)_내역서2" xfId="796"/>
    <cellStyle name="_도곡2교 교대 수량_신촌-유곡(암거)_바닥막이구조" xfId="797"/>
    <cellStyle name="_도곡2교 교대 수량_신촌-유곡(암거)_설계내역(원본)" xfId="798"/>
    <cellStyle name="_도곡2교 교대 수량_신촌-유곡(암거)_설계내역(원본)_설계내역(구미정)" xfId="799"/>
    <cellStyle name="_도곡2교 교대 수량_신촌-유곡(암거)_설계내역(원본)_설계내역(원본)" xfId="800"/>
    <cellStyle name="_도곡2교 교대 수량_암거수량" xfId="801"/>
    <cellStyle name="_도곡2교 교대 수량_암거수량(2)" xfId="802"/>
    <cellStyle name="_도곡2교 교대 수량_암거수량(2)_04 BOX집" xfId="803"/>
    <cellStyle name="_도곡2교 교대 수량_암거수량(2)_04 BOX집_구조도" xfId="804"/>
    <cellStyle name="_도곡2교 교대 수량_암거수량(2)_04 BOX집_구조도_계간수로" xfId="805"/>
    <cellStyle name="_도곡2교 교대 수량_암거수량(2)_04 BOX집_구조도_구조도" xfId="806"/>
    <cellStyle name="_도곡2교 교대 수량_암거수량(2)_04 BOX집_구조도_구조도." xfId="807"/>
    <cellStyle name="_도곡2교 교대 수량_암거수량(2)_04 BOX집_구조도_구조도_1" xfId="808"/>
    <cellStyle name="_도곡2교 교대 수량_암거수량(2)_04 BOX집_구조도_구조도_a" xfId="812"/>
    <cellStyle name="_도곡2교 교대 수량_암거수량(2)_04 BOX집_구조도_구조도_구조도" xfId="809"/>
    <cellStyle name="_도곡2교 교대 수량_암거수량(2)_04 BOX집_구조도_구조도_구조도0" xfId="810"/>
    <cellStyle name="_도곡2교 교대 수량_암거수량(2)_04 BOX집_구조도_구조도_변경" xfId="811"/>
    <cellStyle name="_도곡2교 교대 수량_암거수량(2)_04 BOX집_구조도_구조도0" xfId="813"/>
    <cellStyle name="_도곡2교 교대 수량_암거수량(2)_04 BOX집_구조도_구조도0_1" xfId="814"/>
    <cellStyle name="_도곡2교 교대 수량_암거수량(2)_04 BOX집_구조도_구조도0_구조도0" xfId="815"/>
    <cellStyle name="_도곡2교 교대 수량_암거수량(2)_04 BOX집_구조도_구조도22" xfId="816"/>
    <cellStyle name="_도곡2교 교대 수량_암거수량(2)_04 BOX집_구조도_구조도-흙막이~" xfId="817"/>
    <cellStyle name="_도곡2교 교대 수량_암거수량(2)_04 BOX집_구조도_구조물도" xfId="818"/>
    <cellStyle name="_도곡2교 교대 수량_암거수량(2)_04 BOX집_구조도_바닥막이구조" xfId="819"/>
    <cellStyle name="_도곡2교 교대 수량_암거수량(2)_04 BOX집_구조도_바닥막이구조도" xfId="820"/>
    <cellStyle name="_도곡2교 교대 수량_암거수량(2)_04 BOX집_구조도_보막이구조도" xfId="821"/>
    <cellStyle name="_도곡2교 교대 수량_암거수량(2)_04 BOX집_구조도0" xfId="822"/>
    <cellStyle name="_도곡2교 교대 수량_암거수량(2)_04 BOX집_구조도0_1" xfId="823"/>
    <cellStyle name="_도곡2교 교대 수량_암거수량(2)_04 BOX집_구조도0_구조도" xfId="824"/>
    <cellStyle name="_도곡2교 교대 수량_암거수량(2)_04 BOX집_구조도0_구조도_구조도0" xfId="825"/>
    <cellStyle name="_도곡2교 교대 수량_암거수량(2)_04 BOX집_구조도0_구조도0" xfId="826"/>
    <cellStyle name="_도곡2교 교대 수량_암거수량(2)_04 BOX집_구조도0_바닥막이구조" xfId="827"/>
    <cellStyle name="_도곡2교 교대 수량_암거수량(2)_04 BOX집_구조도0_바닥막이구조도" xfId="828"/>
    <cellStyle name="_도곡2교 교대 수량_암거수량(2)_04 BOX집_내역서2" xfId="829"/>
    <cellStyle name="_도곡2교 교대 수량_암거수량(2)_04 BOX집_바닥막이구조" xfId="830"/>
    <cellStyle name="_도곡2교 교대 수량_암거수량(2)_04 BOX집_설계내역(원본)" xfId="831"/>
    <cellStyle name="_도곡2교 교대 수량_암거수량(2)_04 BOX집_설계내역(원본)_설계내역(구미정)" xfId="832"/>
    <cellStyle name="_도곡2교 교대 수량_암거수량(2)_04 BOX집_설계내역(원본)_설계내역(원본)" xfId="833"/>
    <cellStyle name="_도곡2교 교대 수량_암거수량(2)_구조도" xfId="834"/>
    <cellStyle name="_도곡2교 교대 수량_암거수량(2)_구조도_계간수로" xfId="835"/>
    <cellStyle name="_도곡2교 교대 수량_암거수량(2)_구조도_구조도" xfId="836"/>
    <cellStyle name="_도곡2교 교대 수량_암거수량(2)_구조도_구조도." xfId="837"/>
    <cellStyle name="_도곡2교 교대 수량_암거수량(2)_구조도_구조도_1" xfId="838"/>
    <cellStyle name="_도곡2교 교대 수량_암거수량(2)_구조도_구조도_a" xfId="842"/>
    <cellStyle name="_도곡2교 교대 수량_암거수량(2)_구조도_구조도_구조도" xfId="839"/>
    <cellStyle name="_도곡2교 교대 수량_암거수량(2)_구조도_구조도_구조도0" xfId="840"/>
    <cellStyle name="_도곡2교 교대 수량_암거수량(2)_구조도_구조도_변경" xfId="841"/>
    <cellStyle name="_도곡2교 교대 수량_암거수량(2)_구조도_구조도0" xfId="843"/>
    <cellStyle name="_도곡2교 교대 수량_암거수량(2)_구조도_구조도0_1" xfId="844"/>
    <cellStyle name="_도곡2교 교대 수량_암거수량(2)_구조도_구조도0_구조도0" xfId="845"/>
    <cellStyle name="_도곡2교 교대 수량_암거수량(2)_구조도_구조도22" xfId="846"/>
    <cellStyle name="_도곡2교 교대 수량_암거수량(2)_구조도_구조도-흙막이~" xfId="847"/>
    <cellStyle name="_도곡2교 교대 수량_암거수량(2)_구조도_구조물도" xfId="848"/>
    <cellStyle name="_도곡2교 교대 수량_암거수량(2)_구조도_바닥막이구조" xfId="849"/>
    <cellStyle name="_도곡2교 교대 수량_암거수량(2)_구조도_바닥막이구조도" xfId="850"/>
    <cellStyle name="_도곡2교 교대 수량_암거수량(2)_구조도_보막이구조도" xfId="851"/>
    <cellStyle name="_도곡2교 교대 수량_암거수량(2)_구조도0" xfId="852"/>
    <cellStyle name="_도곡2교 교대 수량_암거수량(2)_구조도0_1" xfId="853"/>
    <cellStyle name="_도곡2교 교대 수량_암거수량(2)_구조도0_구조도" xfId="854"/>
    <cellStyle name="_도곡2교 교대 수량_암거수량(2)_구조도0_구조도_구조도0" xfId="855"/>
    <cellStyle name="_도곡2교 교대 수량_암거수량(2)_구조도0_구조도0" xfId="856"/>
    <cellStyle name="_도곡2교 교대 수량_암거수량(2)_구조도0_바닥막이구조" xfId="857"/>
    <cellStyle name="_도곡2교 교대 수량_암거수량(2)_구조도0_바닥막이구조도" xfId="858"/>
    <cellStyle name="_도곡2교 교대 수량_암거수량(2)_내역서2" xfId="859"/>
    <cellStyle name="_도곡2교 교대 수량_암거수량(2)_바닥막이구조" xfId="860"/>
    <cellStyle name="_도곡2교 교대 수량_암거수량(2)_설계내역(원본)" xfId="861"/>
    <cellStyle name="_도곡2교 교대 수량_암거수량(2)_설계내역(원본)_설계내역(구미정)" xfId="862"/>
    <cellStyle name="_도곡2교 교대 수량_암거수량(2)_설계내역(원본)_설계내역(원본)" xfId="863"/>
    <cellStyle name="_도곡2교 교대 수량_암거수량_04 BOX집" xfId="864"/>
    <cellStyle name="_도곡2교 교대 수량_암거수량_04 BOX집_구조도" xfId="865"/>
    <cellStyle name="_도곡2교 교대 수량_암거수량_04 BOX집_구조도_계간수로" xfId="866"/>
    <cellStyle name="_도곡2교 교대 수량_암거수량_04 BOX집_구조도_구조도" xfId="867"/>
    <cellStyle name="_도곡2교 교대 수량_암거수량_04 BOX집_구조도_구조도." xfId="868"/>
    <cellStyle name="_도곡2교 교대 수량_암거수량_04 BOX집_구조도_구조도_1" xfId="869"/>
    <cellStyle name="_도곡2교 교대 수량_암거수량_04 BOX집_구조도_구조도_a" xfId="873"/>
    <cellStyle name="_도곡2교 교대 수량_암거수량_04 BOX집_구조도_구조도_구조도" xfId="870"/>
    <cellStyle name="_도곡2교 교대 수량_암거수량_04 BOX집_구조도_구조도_구조도0" xfId="871"/>
    <cellStyle name="_도곡2교 교대 수량_암거수량_04 BOX집_구조도_구조도_변경" xfId="872"/>
    <cellStyle name="_도곡2교 교대 수량_암거수량_04 BOX집_구조도_구조도0" xfId="874"/>
    <cellStyle name="_도곡2교 교대 수량_암거수량_04 BOX집_구조도_구조도0_1" xfId="875"/>
    <cellStyle name="_도곡2교 교대 수량_암거수량_04 BOX집_구조도_구조도0_구조도0" xfId="876"/>
    <cellStyle name="_도곡2교 교대 수량_암거수량_04 BOX집_구조도_구조도22" xfId="877"/>
    <cellStyle name="_도곡2교 교대 수량_암거수량_04 BOX집_구조도_구조도-흙막이~" xfId="878"/>
    <cellStyle name="_도곡2교 교대 수량_암거수량_04 BOX집_구조도_구조물도" xfId="879"/>
    <cellStyle name="_도곡2교 교대 수량_암거수량_04 BOX집_구조도_바닥막이구조" xfId="880"/>
    <cellStyle name="_도곡2교 교대 수량_암거수량_04 BOX집_구조도_바닥막이구조도" xfId="881"/>
    <cellStyle name="_도곡2교 교대 수량_암거수량_04 BOX집_구조도_보막이구조도" xfId="882"/>
    <cellStyle name="_도곡2교 교대 수량_암거수량_04 BOX집_구조도0" xfId="883"/>
    <cellStyle name="_도곡2교 교대 수량_암거수량_04 BOX집_구조도0_1" xfId="884"/>
    <cellStyle name="_도곡2교 교대 수량_암거수량_04 BOX집_구조도0_구조도" xfId="885"/>
    <cellStyle name="_도곡2교 교대 수량_암거수량_04 BOX집_구조도0_구조도_구조도0" xfId="886"/>
    <cellStyle name="_도곡2교 교대 수량_암거수량_04 BOX집_구조도0_구조도0" xfId="887"/>
    <cellStyle name="_도곡2교 교대 수량_암거수량_04 BOX집_구조도0_바닥막이구조" xfId="888"/>
    <cellStyle name="_도곡2교 교대 수량_암거수량_04 BOX집_구조도0_바닥막이구조도" xfId="889"/>
    <cellStyle name="_도곡2교 교대 수량_암거수량_04 BOX집_내역서2" xfId="890"/>
    <cellStyle name="_도곡2교 교대 수량_암거수량_04 BOX집_바닥막이구조" xfId="891"/>
    <cellStyle name="_도곡2교 교대 수량_암거수량_04 BOX집_설계내역(원본)" xfId="892"/>
    <cellStyle name="_도곡2교 교대 수량_암거수량_04 BOX집_설계내역(원본)_설계내역(구미정)" xfId="893"/>
    <cellStyle name="_도곡2교 교대 수량_암거수량_04 BOX집_설계내역(원본)_설계내역(원본)" xfId="894"/>
    <cellStyle name="_도곡2교 교대 수량_암거수량_구조도" xfId="895"/>
    <cellStyle name="_도곡2교 교대 수량_암거수량_구조도_계간수로" xfId="896"/>
    <cellStyle name="_도곡2교 교대 수량_암거수량_구조도_구조도" xfId="897"/>
    <cellStyle name="_도곡2교 교대 수량_암거수량_구조도_구조도." xfId="898"/>
    <cellStyle name="_도곡2교 교대 수량_암거수량_구조도_구조도_1" xfId="899"/>
    <cellStyle name="_도곡2교 교대 수량_암거수량_구조도_구조도_a" xfId="903"/>
    <cellStyle name="_도곡2교 교대 수량_암거수량_구조도_구조도_구조도" xfId="900"/>
    <cellStyle name="_도곡2교 교대 수량_암거수량_구조도_구조도_구조도0" xfId="901"/>
    <cellStyle name="_도곡2교 교대 수량_암거수량_구조도_구조도_변경" xfId="902"/>
    <cellStyle name="_도곡2교 교대 수량_암거수량_구조도_구조도0" xfId="904"/>
    <cellStyle name="_도곡2교 교대 수량_암거수량_구조도_구조도0_1" xfId="905"/>
    <cellStyle name="_도곡2교 교대 수량_암거수량_구조도_구조도0_구조도0" xfId="906"/>
    <cellStyle name="_도곡2교 교대 수량_암거수량_구조도_구조도22" xfId="907"/>
    <cellStyle name="_도곡2교 교대 수량_암거수량_구조도_구조도-흙막이~" xfId="908"/>
    <cellStyle name="_도곡2교 교대 수량_암거수량_구조도_구조물도" xfId="909"/>
    <cellStyle name="_도곡2교 교대 수량_암거수량_구조도_바닥막이구조" xfId="910"/>
    <cellStyle name="_도곡2교 교대 수량_암거수량_구조도_바닥막이구조도" xfId="911"/>
    <cellStyle name="_도곡2교 교대 수량_암거수량_구조도_보막이구조도" xfId="912"/>
    <cellStyle name="_도곡2교 교대 수량_암거수량_구조도0" xfId="913"/>
    <cellStyle name="_도곡2교 교대 수량_암거수량_구조도0_1" xfId="914"/>
    <cellStyle name="_도곡2교 교대 수량_암거수량_구조도0_구조도" xfId="915"/>
    <cellStyle name="_도곡2교 교대 수량_암거수량_구조도0_구조도_구조도0" xfId="916"/>
    <cellStyle name="_도곡2교 교대 수량_암거수량_구조도0_구조도0" xfId="917"/>
    <cellStyle name="_도곡2교 교대 수량_암거수량_구조도0_바닥막이구조" xfId="918"/>
    <cellStyle name="_도곡2교 교대 수량_암거수량_구조도0_바닥막이구조도" xfId="919"/>
    <cellStyle name="_도곡2교 교대 수량_암거수량_내역서2" xfId="920"/>
    <cellStyle name="_도곡2교 교대 수량_암거수량_바닥막이구조" xfId="921"/>
    <cellStyle name="_도곡2교 교대 수량_암거수량_설계내역(원본)" xfId="922"/>
    <cellStyle name="_도곡2교 교대 수량_암거수량_설계내역(원본)_설계내역(구미정)" xfId="923"/>
    <cellStyle name="_도곡2교 교대 수량_암거수량_설계내역(원본)_설계내역(원본)" xfId="924"/>
    <cellStyle name="_도곡2교 교대(종점) 수량" xfId="925"/>
    <cellStyle name="_도곡2교 교대(종점) 수량_구조도" xfId="926"/>
    <cellStyle name="_도곡2교 교대(종점) 수량_구조도_계간수로" xfId="927"/>
    <cellStyle name="_도곡2교 교대(종점) 수량_구조도_구조도" xfId="928"/>
    <cellStyle name="_도곡2교 교대(종점) 수량_구조도_구조도." xfId="929"/>
    <cellStyle name="_도곡2교 교대(종점) 수량_구조도_구조도_1" xfId="930"/>
    <cellStyle name="_도곡2교 교대(종점) 수량_구조도_구조도_a" xfId="934"/>
    <cellStyle name="_도곡2교 교대(종점) 수량_구조도_구조도_구조도" xfId="931"/>
    <cellStyle name="_도곡2교 교대(종점) 수량_구조도_구조도_구조도0" xfId="932"/>
    <cellStyle name="_도곡2교 교대(종점) 수량_구조도_구조도_변경" xfId="933"/>
    <cellStyle name="_도곡2교 교대(종점) 수량_구조도_구조도0" xfId="935"/>
    <cellStyle name="_도곡2교 교대(종점) 수량_구조도_구조도0_1" xfId="936"/>
    <cellStyle name="_도곡2교 교대(종점) 수량_구조도_구조도0_구조도0" xfId="937"/>
    <cellStyle name="_도곡2교 교대(종점) 수량_구조도_구조도22" xfId="938"/>
    <cellStyle name="_도곡2교 교대(종점) 수량_구조도_구조도-흙막이~" xfId="939"/>
    <cellStyle name="_도곡2교 교대(종점) 수량_구조도_구조물도" xfId="940"/>
    <cellStyle name="_도곡2교 교대(종점) 수량_구조도_바닥막이구조" xfId="941"/>
    <cellStyle name="_도곡2교 교대(종점) 수량_구조도_바닥막이구조도" xfId="942"/>
    <cellStyle name="_도곡2교 교대(종점) 수량_구조도_보막이구조도" xfId="943"/>
    <cellStyle name="_도곡2교 교대(종점) 수량_구조도0" xfId="944"/>
    <cellStyle name="_도곡2교 교대(종점) 수량_구조도0_1" xfId="945"/>
    <cellStyle name="_도곡2교 교대(종점) 수량_구조도0_구조도" xfId="946"/>
    <cellStyle name="_도곡2교 교대(종점) 수량_구조도0_구조도_구조도0" xfId="947"/>
    <cellStyle name="_도곡2교 교대(종점) 수량_구조도0_구조도0" xfId="948"/>
    <cellStyle name="_도곡2교 교대(종점) 수량_구조도0_바닥막이구조" xfId="949"/>
    <cellStyle name="_도곡2교 교대(종점) 수량_구조도0_바닥막이구조도" xfId="950"/>
    <cellStyle name="_도곡2교 교대(종점) 수량_내역서2" xfId="951"/>
    <cellStyle name="_도곡2교 교대(종점) 수량_바닥막이구조" xfId="952"/>
    <cellStyle name="_도곡2교 교대(종점) 수량_설계내역(원본)" xfId="953"/>
    <cellStyle name="_도곡2교 교대(종점) 수량_설계내역(원본)_설계내역(구미정)" xfId="954"/>
    <cellStyle name="_도곡2교 교대(종점) 수량_설계내역(원본)_설계내역(원본)" xfId="955"/>
    <cellStyle name="_도곡2교 교대(종점) 수량_신촌-유곡(암거)" xfId="956"/>
    <cellStyle name="_도곡2교 교대(종점) 수량_신촌-유곡(암거)_04 BOX집" xfId="957"/>
    <cellStyle name="_도곡2교 교대(종점) 수량_신촌-유곡(암거)_04 BOX집_구조도" xfId="958"/>
    <cellStyle name="_도곡2교 교대(종점) 수량_신촌-유곡(암거)_04 BOX집_구조도_계간수로" xfId="959"/>
    <cellStyle name="_도곡2교 교대(종점) 수량_신촌-유곡(암거)_04 BOX집_구조도_구조도" xfId="960"/>
    <cellStyle name="_도곡2교 교대(종점) 수량_신촌-유곡(암거)_04 BOX집_구조도_구조도." xfId="961"/>
    <cellStyle name="_도곡2교 교대(종점) 수량_신촌-유곡(암거)_04 BOX집_구조도_구조도_1" xfId="962"/>
    <cellStyle name="_도곡2교 교대(종점) 수량_신촌-유곡(암거)_04 BOX집_구조도_구조도_a" xfId="966"/>
    <cellStyle name="_도곡2교 교대(종점) 수량_신촌-유곡(암거)_04 BOX집_구조도_구조도_구조도" xfId="963"/>
    <cellStyle name="_도곡2교 교대(종점) 수량_신촌-유곡(암거)_04 BOX집_구조도_구조도_구조도0" xfId="964"/>
    <cellStyle name="_도곡2교 교대(종점) 수량_신촌-유곡(암거)_04 BOX집_구조도_구조도_변경" xfId="965"/>
    <cellStyle name="_도곡2교 교대(종점) 수량_신촌-유곡(암거)_04 BOX집_구조도_구조도0" xfId="967"/>
    <cellStyle name="_도곡2교 교대(종점) 수량_신촌-유곡(암거)_04 BOX집_구조도_구조도0_1" xfId="968"/>
    <cellStyle name="_도곡2교 교대(종점) 수량_신촌-유곡(암거)_04 BOX집_구조도_구조도0_구조도0" xfId="969"/>
    <cellStyle name="_도곡2교 교대(종점) 수량_신촌-유곡(암거)_04 BOX집_구조도_구조도22" xfId="970"/>
    <cellStyle name="_도곡2교 교대(종점) 수량_신촌-유곡(암거)_04 BOX집_구조도_구조도-흙막이~" xfId="971"/>
    <cellStyle name="_도곡2교 교대(종점) 수량_신촌-유곡(암거)_04 BOX집_구조도_구조물도" xfId="972"/>
    <cellStyle name="_도곡2교 교대(종점) 수량_신촌-유곡(암거)_04 BOX집_구조도_바닥막이구조" xfId="973"/>
    <cellStyle name="_도곡2교 교대(종점) 수량_신촌-유곡(암거)_04 BOX집_구조도_바닥막이구조도" xfId="974"/>
    <cellStyle name="_도곡2교 교대(종점) 수량_신촌-유곡(암거)_04 BOX집_구조도_보막이구조도" xfId="975"/>
    <cellStyle name="_도곡2교 교대(종점) 수량_신촌-유곡(암거)_04 BOX집_구조도0" xfId="976"/>
    <cellStyle name="_도곡2교 교대(종점) 수량_신촌-유곡(암거)_04 BOX집_구조도0_1" xfId="977"/>
    <cellStyle name="_도곡2교 교대(종점) 수량_신촌-유곡(암거)_04 BOX집_구조도0_구조도" xfId="978"/>
    <cellStyle name="_도곡2교 교대(종점) 수량_신촌-유곡(암거)_04 BOX집_구조도0_구조도_구조도0" xfId="979"/>
    <cellStyle name="_도곡2교 교대(종점) 수량_신촌-유곡(암거)_04 BOX집_구조도0_구조도0" xfId="980"/>
    <cellStyle name="_도곡2교 교대(종점) 수량_신촌-유곡(암거)_04 BOX집_구조도0_바닥막이구조" xfId="981"/>
    <cellStyle name="_도곡2교 교대(종점) 수량_신촌-유곡(암거)_04 BOX집_구조도0_바닥막이구조도" xfId="982"/>
    <cellStyle name="_도곡2교 교대(종점) 수량_신촌-유곡(암거)_04 BOX집_내역서2" xfId="983"/>
    <cellStyle name="_도곡2교 교대(종점) 수량_신촌-유곡(암거)_04 BOX집_바닥막이구조" xfId="984"/>
    <cellStyle name="_도곡2교 교대(종점) 수량_신촌-유곡(암거)_04 BOX집_설계내역(원본)" xfId="985"/>
    <cellStyle name="_도곡2교 교대(종점) 수량_신촌-유곡(암거)_04 BOX집_설계내역(원본)_설계내역(구미정)" xfId="986"/>
    <cellStyle name="_도곡2교 교대(종점) 수량_신촌-유곡(암거)_04 BOX집_설계내역(원본)_설계내역(원본)" xfId="987"/>
    <cellStyle name="_도곡2교 교대(종점) 수량_신촌-유곡(암거)_구조도" xfId="988"/>
    <cellStyle name="_도곡2교 교대(종점) 수량_신촌-유곡(암거)_구조도_계간수로" xfId="989"/>
    <cellStyle name="_도곡2교 교대(종점) 수량_신촌-유곡(암거)_구조도_구조도" xfId="990"/>
    <cellStyle name="_도곡2교 교대(종점) 수량_신촌-유곡(암거)_구조도_구조도." xfId="991"/>
    <cellStyle name="_도곡2교 교대(종점) 수량_신촌-유곡(암거)_구조도_구조도_1" xfId="992"/>
    <cellStyle name="_도곡2교 교대(종점) 수량_신촌-유곡(암거)_구조도_구조도_a" xfId="996"/>
    <cellStyle name="_도곡2교 교대(종점) 수량_신촌-유곡(암거)_구조도_구조도_구조도" xfId="993"/>
    <cellStyle name="_도곡2교 교대(종점) 수량_신촌-유곡(암거)_구조도_구조도_구조도0" xfId="994"/>
    <cellStyle name="_도곡2교 교대(종점) 수량_신촌-유곡(암거)_구조도_구조도_변경" xfId="995"/>
    <cellStyle name="_도곡2교 교대(종점) 수량_신촌-유곡(암거)_구조도_구조도0" xfId="997"/>
    <cellStyle name="_도곡2교 교대(종점) 수량_신촌-유곡(암거)_구조도_구조도0_1" xfId="998"/>
    <cellStyle name="_도곡2교 교대(종점) 수량_신촌-유곡(암거)_구조도_구조도0_구조도0" xfId="999"/>
    <cellStyle name="_도곡2교 교대(종점) 수량_신촌-유곡(암거)_구조도_구조도22" xfId="1000"/>
    <cellStyle name="_도곡2교 교대(종점) 수량_신촌-유곡(암거)_구조도_구조도-흙막이~" xfId="1001"/>
    <cellStyle name="_도곡2교 교대(종점) 수량_신촌-유곡(암거)_구조도_구조물도" xfId="1002"/>
    <cellStyle name="_도곡2교 교대(종점) 수량_신촌-유곡(암거)_구조도_바닥막이구조" xfId="1003"/>
    <cellStyle name="_도곡2교 교대(종점) 수량_신촌-유곡(암거)_구조도_바닥막이구조도" xfId="1004"/>
    <cellStyle name="_도곡2교 교대(종점) 수량_신촌-유곡(암거)_구조도_보막이구조도" xfId="1005"/>
    <cellStyle name="_도곡2교 교대(종점) 수량_신촌-유곡(암거)_구조도0" xfId="1006"/>
    <cellStyle name="_도곡2교 교대(종점) 수량_신촌-유곡(암거)_구조도0_1" xfId="1007"/>
    <cellStyle name="_도곡2교 교대(종점) 수량_신촌-유곡(암거)_구조도0_구조도" xfId="1008"/>
    <cellStyle name="_도곡2교 교대(종점) 수량_신촌-유곡(암거)_구조도0_구조도_구조도0" xfId="1009"/>
    <cellStyle name="_도곡2교 교대(종점) 수량_신촌-유곡(암거)_구조도0_구조도0" xfId="1010"/>
    <cellStyle name="_도곡2교 교대(종점) 수량_신촌-유곡(암거)_구조도0_바닥막이구조" xfId="1011"/>
    <cellStyle name="_도곡2교 교대(종점) 수량_신촌-유곡(암거)_구조도0_바닥막이구조도" xfId="1012"/>
    <cellStyle name="_도곡2교 교대(종점) 수량_신촌-유곡(암거)_내역서2" xfId="1013"/>
    <cellStyle name="_도곡2교 교대(종점) 수량_신촌-유곡(암거)_바닥막이구조" xfId="1014"/>
    <cellStyle name="_도곡2교 교대(종점) 수량_신촌-유곡(암거)_설계내역(원본)" xfId="1015"/>
    <cellStyle name="_도곡2교 교대(종점) 수량_신촌-유곡(암거)_설계내역(원본)_설계내역(구미정)" xfId="1016"/>
    <cellStyle name="_도곡2교 교대(종점) 수량_신촌-유곡(암거)_설계내역(원본)_설계내역(원본)" xfId="1017"/>
    <cellStyle name="_도곡2교 교대(종점) 수량_암거수량" xfId="1018"/>
    <cellStyle name="_도곡2교 교대(종점) 수량_암거수량(2)" xfId="1019"/>
    <cellStyle name="_도곡2교 교대(종점) 수량_암거수량(2)_04 BOX집" xfId="1020"/>
    <cellStyle name="_도곡2교 교대(종점) 수량_암거수량(2)_04 BOX집_구조도" xfId="1021"/>
    <cellStyle name="_도곡2교 교대(종점) 수량_암거수량(2)_04 BOX집_구조도_계간수로" xfId="1022"/>
    <cellStyle name="_도곡2교 교대(종점) 수량_암거수량(2)_04 BOX집_구조도_구조도" xfId="1023"/>
    <cellStyle name="_도곡2교 교대(종점) 수량_암거수량(2)_04 BOX집_구조도_구조도." xfId="1024"/>
    <cellStyle name="_도곡2교 교대(종점) 수량_암거수량(2)_04 BOX집_구조도_구조도_1" xfId="1025"/>
    <cellStyle name="_도곡2교 교대(종점) 수량_암거수량(2)_04 BOX집_구조도_구조도_a" xfId="1029"/>
    <cellStyle name="_도곡2교 교대(종점) 수량_암거수량(2)_04 BOX집_구조도_구조도_구조도" xfId="1026"/>
    <cellStyle name="_도곡2교 교대(종점) 수량_암거수량(2)_04 BOX집_구조도_구조도_구조도0" xfId="1027"/>
    <cellStyle name="_도곡2교 교대(종점) 수량_암거수량(2)_04 BOX집_구조도_구조도_변경" xfId="1028"/>
    <cellStyle name="_도곡2교 교대(종점) 수량_암거수량(2)_04 BOX집_구조도_구조도0" xfId="1030"/>
    <cellStyle name="_도곡2교 교대(종점) 수량_암거수량(2)_04 BOX집_구조도_구조도0_1" xfId="1031"/>
    <cellStyle name="_도곡2교 교대(종점) 수량_암거수량(2)_04 BOX집_구조도_구조도0_구조도0" xfId="1032"/>
    <cellStyle name="_도곡2교 교대(종점) 수량_암거수량(2)_04 BOX집_구조도_구조도22" xfId="1033"/>
    <cellStyle name="_도곡2교 교대(종점) 수량_암거수량(2)_04 BOX집_구조도_구조도-흙막이~" xfId="1034"/>
    <cellStyle name="_도곡2교 교대(종점) 수량_암거수량(2)_04 BOX집_구조도_구조물도" xfId="1035"/>
    <cellStyle name="_도곡2교 교대(종점) 수량_암거수량(2)_04 BOX집_구조도_바닥막이구조" xfId="1036"/>
    <cellStyle name="_도곡2교 교대(종점) 수량_암거수량(2)_04 BOX집_구조도_바닥막이구조도" xfId="1037"/>
    <cellStyle name="_도곡2교 교대(종점) 수량_암거수량(2)_04 BOX집_구조도_보막이구조도" xfId="1038"/>
    <cellStyle name="_도곡2교 교대(종점) 수량_암거수량(2)_04 BOX집_구조도0" xfId="1039"/>
    <cellStyle name="_도곡2교 교대(종점) 수량_암거수량(2)_04 BOX집_구조도0_1" xfId="1040"/>
    <cellStyle name="_도곡2교 교대(종점) 수량_암거수량(2)_04 BOX집_구조도0_구조도" xfId="1041"/>
    <cellStyle name="_도곡2교 교대(종점) 수량_암거수량(2)_04 BOX집_구조도0_구조도_구조도0" xfId="1042"/>
    <cellStyle name="_도곡2교 교대(종점) 수량_암거수량(2)_04 BOX집_구조도0_구조도0" xfId="1043"/>
    <cellStyle name="_도곡2교 교대(종점) 수량_암거수량(2)_04 BOX집_구조도0_바닥막이구조" xfId="1044"/>
    <cellStyle name="_도곡2교 교대(종점) 수량_암거수량(2)_04 BOX집_구조도0_바닥막이구조도" xfId="1045"/>
    <cellStyle name="_도곡2교 교대(종점) 수량_암거수량(2)_04 BOX집_내역서2" xfId="1046"/>
    <cellStyle name="_도곡2교 교대(종점) 수량_암거수량(2)_04 BOX집_바닥막이구조" xfId="1047"/>
    <cellStyle name="_도곡2교 교대(종점) 수량_암거수량(2)_04 BOX집_설계내역(원본)" xfId="1048"/>
    <cellStyle name="_도곡2교 교대(종점) 수량_암거수량(2)_04 BOX집_설계내역(원본)_설계내역(구미정)" xfId="1049"/>
    <cellStyle name="_도곡2교 교대(종점) 수량_암거수량(2)_04 BOX집_설계내역(원본)_설계내역(원본)" xfId="1050"/>
    <cellStyle name="_도곡2교 교대(종점) 수량_암거수량(2)_구조도" xfId="1051"/>
    <cellStyle name="_도곡2교 교대(종점) 수량_암거수량(2)_구조도_계간수로" xfId="1052"/>
    <cellStyle name="_도곡2교 교대(종점) 수량_암거수량(2)_구조도_구조도" xfId="1053"/>
    <cellStyle name="_도곡2교 교대(종점) 수량_암거수량(2)_구조도_구조도." xfId="1054"/>
    <cellStyle name="_도곡2교 교대(종점) 수량_암거수량(2)_구조도_구조도_1" xfId="1055"/>
    <cellStyle name="_도곡2교 교대(종점) 수량_암거수량(2)_구조도_구조도_a" xfId="1059"/>
    <cellStyle name="_도곡2교 교대(종점) 수량_암거수량(2)_구조도_구조도_구조도" xfId="1056"/>
    <cellStyle name="_도곡2교 교대(종점) 수량_암거수량(2)_구조도_구조도_구조도0" xfId="1057"/>
    <cellStyle name="_도곡2교 교대(종점) 수량_암거수량(2)_구조도_구조도_변경" xfId="1058"/>
    <cellStyle name="_도곡2교 교대(종점) 수량_암거수량(2)_구조도_구조도0" xfId="1060"/>
    <cellStyle name="_도곡2교 교대(종점) 수량_암거수량(2)_구조도_구조도0_1" xfId="1061"/>
    <cellStyle name="_도곡2교 교대(종점) 수량_암거수량(2)_구조도_구조도0_구조도0" xfId="1062"/>
    <cellStyle name="_도곡2교 교대(종점) 수량_암거수량(2)_구조도_구조도22" xfId="1063"/>
    <cellStyle name="_도곡2교 교대(종점) 수량_암거수량(2)_구조도_구조도-흙막이~" xfId="1064"/>
    <cellStyle name="_도곡2교 교대(종점) 수량_암거수량(2)_구조도_구조물도" xfId="1065"/>
    <cellStyle name="_도곡2교 교대(종점) 수량_암거수량(2)_구조도_바닥막이구조" xfId="1066"/>
    <cellStyle name="_도곡2교 교대(종점) 수량_암거수량(2)_구조도_바닥막이구조도" xfId="1067"/>
    <cellStyle name="_도곡2교 교대(종점) 수량_암거수량(2)_구조도_보막이구조도" xfId="1068"/>
    <cellStyle name="_도곡2교 교대(종점) 수량_암거수량(2)_구조도0" xfId="1069"/>
    <cellStyle name="_도곡2교 교대(종점) 수량_암거수량(2)_구조도0_1" xfId="1070"/>
    <cellStyle name="_도곡2교 교대(종점) 수량_암거수량(2)_구조도0_구조도" xfId="1071"/>
    <cellStyle name="_도곡2교 교대(종점) 수량_암거수량(2)_구조도0_구조도_구조도0" xfId="1072"/>
    <cellStyle name="_도곡2교 교대(종점) 수량_암거수량(2)_구조도0_구조도0" xfId="1073"/>
    <cellStyle name="_도곡2교 교대(종점) 수량_암거수량(2)_구조도0_바닥막이구조" xfId="1074"/>
    <cellStyle name="_도곡2교 교대(종점) 수량_암거수량(2)_구조도0_바닥막이구조도" xfId="1075"/>
    <cellStyle name="_도곡2교 교대(종점) 수량_암거수량(2)_내역서2" xfId="1076"/>
    <cellStyle name="_도곡2교 교대(종점) 수량_암거수량(2)_바닥막이구조" xfId="1077"/>
    <cellStyle name="_도곡2교 교대(종점) 수량_암거수량(2)_설계내역(원본)" xfId="1078"/>
    <cellStyle name="_도곡2교 교대(종점) 수량_암거수량(2)_설계내역(원본)_설계내역(구미정)" xfId="1079"/>
    <cellStyle name="_도곡2교 교대(종점) 수량_암거수량(2)_설계내역(원본)_설계내역(원본)" xfId="1080"/>
    <cellStyle name="_도곡2교 교대(종점) 수량_암거수량_04 BOX집" xfId="1081"/>
    <cellStyle name="_도곡2교 교대(종점) 수량_암거수량_04 BOX집_구조도" xfId="1082"/>
    <cellStyle name="_도곡2교 교대(종점) 수량_암거수량_04 BOX집_구조도_계간수로" xfId="1083"/>
    <cellStyle name="_도곡2교 교대(종점) 수량_암거수량_04 BOX집_구조도_구조도" xfId="1084"/>
    <cellStyle name="_도곡2교 교대(종점) 수량_암거수량_04 BOX집_구조도_구조도." xfId="1085"/>
    <cellStyle name="_도곡2교 교대(종점) 수량_암거수량_04 BOX집_구조도_구조도_1" xfId="1086"/>
    <cellStyle name="_도곡2교 교대(종점) 수량_암거수량_04 BOX집_구조도_구조도_a" xfId="1090"/>
    <cellStyle name="_도곡2교 교대(종점) 수량_암거수량_04 BOX집_구조도_구조도_구조도" xfId="1087"/>
    <cellStyle name="_도곡2교 교대(종점) 수량_암거수량_04 BOX집_구조도_구조도_구조도0" xfId="1088"/>
    <cellStyle name="_도곡2교 교대(종점) 수량_암거수량_04 BOX집_구조도_구조도_변경" xfId="1089"/>
    <cellStyle name="_도곡2교 교대(종점) 수량_암거수량_04 BOX집_구조도_구조도0" xfId="1091"/>
    <cellStyle name="_도곡2교 교대(종점) 수량_암거수량_04 BOX집_구조도_구조도0_1" xfId="1092"/>
    <cellStyle name="_도곡2교 교대(종점) 수량_암거수량_04 BOX집_구조도_구조도0_구조도0" xfId="1093"/>
    <cellStyle name="_도곡2교 교대(종점) 수량_암거수량_04 BOX집_구조도_구조도22" xfId="1094"/>
    <cellStyle name="_도곡2교 교대(종점) 수량_암거수량_04 BOX집_구조도_구조도-흙막이~" xfId="1095"/>
    <cellStyle name="_도곡2교 교대(종점) 수량_암거수량_04 BOX집_구조도_구조물도" xfId="1096"/>
    <cellStyle name="_도곡2교 교대(종점) 수량_암거수량_04 BOX집_구조도_바닥막이구조" xfId="1097"/>
    <cellStyle name="_도곡2교 교대(종점) 수량_암거수량_04 BOX집_구조도_바닥막이구조도" xfId="1098"/>
    <cellStyle name="_도곡2교 교대(종점) 수량_암거수량_04 BOX집_구조도_보막이구조도" xfId="1099"/>
    <cellStyle name="_도곡2교 교대(종점) 수량_암거수량_04 BOX집_구조도0" xfId="1100"/>
    <cellStyle name="_도곡2교 교대(종점) 수량_암거수량_04 BOX집_구조도0_1" xfId="1101"/>
    <cellStyle name="_도곡2교 교대(종점) 수량_암거수량_04 BOX집_구조도0_구조도" xfId="1102"/>
    <cellStyle name="_도곡2교 교대(종점) 수량_암거수량_04 BOX집_구조도0_구조도_구조도0" xfId="1103"/>
    <cellStyle name="_도곡2교 교대(종점) 수량_암거수량_04 BOX집_구조도0_구조도0" xfId="1104"/>
    <cellStyle name="_도곡2교 교대(종점) 수량_암거수량_04 BOX집_구조도0_바닥막이구조" xfId="1105"/>
    <cellStyle name="_도곡2교 교대(종점) 수량_암거수량_04 BOX집_구조도0_바닥막이구조도" xfId="1106"/>
    <cellStyle name="_도곡2교 교대(종점) 수량_암거수량_04 BOX집_내역서2" xfId="1107"/>
    <cellStyle name="_도곡2교 교대(종점) 수량_암거수량_04 BOX집_바닥막이구조" xfId="1108"/>
    <cellStyle name="_도곡2교 교대(종점) 수량_암거수량_04 BOX집_설계내역(원본)" xfId="1109"/>
    <cellStyle name="_도곡2교 교대(종점) 수량_암거수량_04 BOX집_설계내역(원본)_설계내역(구미정)" xfId="1110"/>
    <cellStyle name="_도곡2교 교대(종점) 수량_암거수량_04 BOX집_설계내역(원본)_설계내역(원본)" xfId="1111"/>
    <cellStyle name="_도곡2교 교대(종점) 수량_암거수량_구조도" xfId="1112"/>
    <cellStyle name="_도곡2교 교대(종점) 수량_암거수량_구조도_계간수로" xfId="1113"/>
    <cellStyle name="_도곡2교 교대(종점) 수량_암거수량_구조도_구조도" xfId="1114"/>
    <cellStyle name="_도곡2교 교대(종점) 수량_암거수량_구조도_구조도." xfId="1115"/>
    <cellStyle name="_도곡2교 교대(종점) 수량_암거수량_구조도_구조도_1" xfId="1116"/>
    <cellStyle name="_도곡2교 교대(종점) 수량_암거수량_구조도_구조도_a" xfId="1120"/>
    <cellStyle name="_도곡2교 교대(종점) 수량_암거수량_구조도_구조도_구조도" xfId="1117"/>
    <cellStyle name="_도곡2교 교대(종점) 수량_암거수량_구조도_구조도_구조도0" xfId="1118"/>
    <cellStyle name="_도곡2교 교대(종점) 수량_암거수량_구조도_구조도_변경" xfId="1119"/>
    <cellStyle name="_도곡2교 교대(종점) 수량_암거수량_구조도_구조도0" xfId="1121"/>
    <cellStyle name="_도곡2교 교대(종점) 수량_암거수량_구조도_구조도0_1" xfId="1122"/>
    <cellStyle name="_도곡2교 교대(종점) 수량_암거수량_구조도_구조도0_구조도0" xfId="1123"/>
    <cellStyle name="_도곡2교 교대(종점) 수량_암거수량_구조도_구조도22" xfId="1124"/>
    <cellStyle name="_도곡2교 교대(종점) 수량_암거수량_구조도_구조도-흙막이~" xfId="1125"/>
    <cellStyle name="_도곡2교 교대(종점) 수량_암거수량_구조도_구조물도" xfId="1126"/>
    <cellStyle name="_도곡2교 교대(종점) 수량_암거수량_구조도_바닥막이구조" xfId="1127"/>
    <cellStyle name="_도곡2교 교대(종점) 수량_암거수량_구조도_바닥막이구조도" xfId="1128"/>
    <cellStyle name="_도곡2교 교대(종점) 수량_암거수량_구조도_보막이구조도" xfId="1129"/>
    <cellStyle name="_도곡2교 교대(종점) 수량_암거수량_구조도0" xfId="1130"/>
    <cellStyle name="_도곡2교 교대(종점) 수량_암거수량_구조도0_1" xfId="1131"/>
    <cellStyle name="_도곡2교 교대(종점) 수량_암거수량_구조도0_구조도" xfId="1132"/>
    <cellStyle name="_도곡2교 교대(종점) 수량_암거수량_구조도0_구조도_구조도0" xfId="1133"/>
    <cellStyle name="_도곡2교 교대(종점) 수량_암거수량_구조도0_구조도0" xfId="1134"/>
    <cellStyle name="_도곡2교 교대(종점) 수량_암거수량_구조도0_바닥막이구조" xfId="1135"/>
    <cellStyle name="_도곡2교 교대(종점) 수량_암거수량_구조도0_바닥막이구조도" xfId="1136"/>
    <cellStyle name="_도곡2교 교대(종점) 수량_암거수량_내역서2" xfId="1137"/>
    <cellStyle name="_도곡2교 교대(종점) 수량_암거수량_바닥막이구조" xfId="1138"/>
    <cellStyle name="_도곡2교 교대(종점) 수량_암거수량_설계내역(원본)" xfId="1139"/>
    <cellStyle name="_도곡2교 교대(종점) 수량_암거수량_설계내역(원본)_설계내역(구미정)" xfId="1140"/>
    <cellStyle name="_도곡2교 교대(종점) 수량_암거수량_설계내역(원본)_설계내역(원본)" xfId="1141"/>
    <cellStyle name="_도곡3교 교대 수량" xfId="1142"/>
    <cellStyle name="_도곡3교 교대 수량_구조도" xfId="1143"/>
    <cellStyle name="_도곡3교 교대 수량_구조도_계간수로" xfId="1144"/>
    <cellStyle name="_도곡3교 교대 수량_구조도_구조도" xfId="1145"/>
    <cellStyle name="_도곡3교 교대 수량_구조도_구조도." xfId="1146"/>
    <cellStyle name="_도곡3교 교대 수량_구조도_구조도_1" xfId="1147"/>
    <cellStyle name="_도곡3교 교대 수량_구조도_구조도_a" xfId="1151"/>
    <cellStyle name="_도곡3교 교대 수량_구조도_구조도_구조도" xfId="1148"/>
    <cellStyle name="_도곡3교 교대 수량_구조도_구조도_구조도0" xfId="1149"/>
    <cellStyle name="_도곡3교 교대 수량_구조도_구조도_변경" xfId="1150"/>
    <cellStyle name="_도곡3교 교대 수량_구조도_구조도0" xfId="1152"/>
    <cellStyle name="_도곡3교 교대 수량_구조도_구조도0_1" xfId="1153"/>
    <cellStyle name="_도곡3교 교대 수량_구조도_구조도0_구조도0" xfId="1154"/>
    <cellStyle name="_도곡3교 교대 수량_구조도_구조도22" xfId="1155"/>
    <cellStyle name="_도곡3교 교대 수량_구조도_구조도-흙막이~" xfId="1156"/>
    <cellStyle name="_도곡3교 교대 수량_구조도_구조물도" xfId="1157"/>
    <cellStyle name="_도곡3교 교대 수량_구조도_바닥막이구조" xfId="1158"/>
    <cellStyle name="_도곡3교 교대 수량_구조도_바닥막이구조도" xfId="1159"/>
    <cellStyle name="_도곡3교 교대 수량_구조도_보막이구조도" xfId="1160"/>
    <cellStyle name="_도곡3교 교대 수량_구조도0" xfId="1161"/>
    <cellStyle name="_도곡3교 교대 수량_구조도0_1" xfId="1162"/>
    <cellStyle name="_도곡3교 교대 수량_구조도0_구조도" xfId="1163"/>
    <cellStyle name="_도곡3교 교대 수량_구조도0_구조도_구조도0" xfId="1164"/>
    <cellStyle name="_도곡3교 교대 수량_구조도0_구조도0" xfId="1165"/>
    <cellStyle name="_도곡3교 교대 수량_구조도0_바닥막이구조" xfId="1166"/>
    <cellStyle name="_도곡3교 교대 수량_구조도0_바닥막이구조도" xfId="1167"/>
    <cellStyle name="_도곡3교 교대 수량_내역서2" xfId="1168"/>
    <cellStyle name="_도곡3교 교대 수량_바닥막이구조" xfId="1169"/>
    <cellStyle name="_도곡3교 교대 수량_설계내역(원본)" xfId="1170"/>
    <cellStyle name="_도곡3교 교대 수량_설계내역(원본)_설계내역(구미정)" xfId="1171"/>
    <cellStyle name="_도곡3교 교대 수량_설계내역(원본)_설계내역(원본)" xfId="1172"/>
    <cellStyle name="_도곡3교 교대 수량_신촌-유곡(암거)" xfId="1173"/>
    <cellStyle name="_도곡3교 교대 수량_신촌-유곡(암거)_04 BOX집" xfId="1174"/>
    <cellStyle name="_도곡3교 교대 수량_신촌-유곡(암거)_04 BOX집_구조도" xfId="1175"/>
    <cellStyle name="_도곡3교 교대 수량_신촌-유곡(암거)_04 BOX집_구조도_계간수로" xfId="1176"/>
    <cellStyle name="_도곡3교 교대 수량_신촌-유곡(암거)_04 BOX집_구조도_구조도" xfId="1177"/>
    <cellStyle name="_도곡3교 교대 수량_신촌-유곡(암거)_04 BOX집_구조도_구조도." xfId="1178"/>
    <cellStyle name="_도곡3교 교대 수량_신촌-유곡(암거)_04 BOX집_구조도_구조도_1" xfId="1179"/>
    <cellStyle name="_도곡3교 교대 수량_신촌-유곡(암거)_04 BOX집_구조도_구조도_a" xfId="1183"/>
    <cellStyle name="_도곡3교 교대 수량_신촌-유곡(암거)_04 BOX집_구조도_구조도_구조도" xfId="1180"/>
    <cellStyle name="_도곡3교 교대 수량_신촌-유곡(암거)_04 BOX집_구조도_구조도_구조도0" xfId="1181"/>
    <cellStyle name="_도곡3교 교대 수량_신촌-유곡(암거)_04 BOX집_구조도_구조도_변경" xfId="1182"/>
    <cellStyle name="_도곡3교 교대 수량_신촌-유곡(암거)_04 BOX집_구조도_구조도0" xfId="1184"/>
    <cellStyle name="_도곡3교 교대 수량_신촌-유곡(암거)_04 BOX집_구조도_구조도0_1" xfId="1185"/>
    <cellStyle name="_도곡3교 교대 수량_신촌-유곡(암거)_04 BOX집_구조도_구조도0_구조도0" xfId="1186"/>
    <cellStyle name="_도곡3교 교대 수량_신촌-유곡(암거)_04 BOX집_구조도_구조도22" xfId="1187"/>
    <cellStyle name="_도곡3교 교대 수량_신촌-유곡(암거)_04 BOX집_구조도_구조도-흙막이~" xfId="1188"/>
    <cellStyle name="_도곡3교 교대 수량_신촌-유곡(암거)_04 BOX집_구조도_구조물도" xfId="1189"/>
    <cellStyle name="_도곡3교 교대 수량_신촌-유곡(암거)_04 BOX집_구조도_바닥막이구조" xfId="1190"/>
    <cellStyle name="_도곡3교 교대 수량_신촌-유곡(암거)_04 BOX집_구조도_바닥막이구조도" xfId="1191"/>
    <cellStyle name="_도곡3교 교대 수량_신촌-유곡(암거)_04 BOX집_구조도_보막이구조도" xfId="1192"/>
    <cellStyle name="_도곡3교 교대 수량_신촌-유곡(암거)_04 BOX집_구조도0" xfId="1193"/>
    <cellStyle name="_도곡3교 교대 수량_신촌-유곡(암거)_04 BOX집_구조도0_1" xfId="1194"/>
    <cellStyle name="_도곡3교 교대 수량_신촌-유곡(암거)_04 BOX집_구조도0_구조도" xfId="1195"/>
    <cellStyle name="_도곡3교 교대 수량_신촌-유곡(암거)_04 BOX집_구조도0_구조도_구조도0" xfId="1196"/>
    <cellStyle name="_도곡3교 교대 수량_신촌-유곡(암거)_04 BOX집_구조도0_구조도0" xfId="1197"/>
    <cellStyle name="_도곡3교 교대 수량_신촌-유곡(암거)_04 BOX집_구조도0_바닥막이구조" xfId="1198"/>
    <cellStyle name="_도곡3교 교대 수량_신촌-유곡(암거)_04 BOX집_구조도0_바닥막이구조도" xfId="1199"/>
    <cellStyle name="_도곡3교 교대 수량_신촌-유곡(암거)_04 BOX집_내역서2" xfId="1200"/>
    <cellStyle name="_도곡3교 교대 수량_신촌-유곡(암거)_04 BOX집_바닥막이구조" xfId="1201"/>
    <cellStyle name="_도곡3교 교대 수량_신촌-유곡(암거)_04 BOX집_설계내역(원본)" xfId="1202"/>
    <cellStyle name="_도곡3교 교대 수량_신촌-유곡(암거)_04 BOX집_설계내역(원본)_설계내역(구미정)" xfId="1203"/>
    <cellStyle name="_도곡3교 교대 수량_신촌-유곡(암거)_04 BOX집_설계내역(원본)_설계내역(원본)" xfId="1204"/>
    <cellStyle name="_도곡3교 교대 수량_신촌-유곡(암거)_구조도" xfId="1205"/>
    <cellStyle name="_도곡3교 교대 수량_신촌-유곡(암거)_구조도_계간수로" xfId="1206"/>
    <cellStyle name="_도곡3교 교대 수량_신촌-유곡(암거)_구조도_구조도" xfId="1207"/>
    <cellStyle name="_도곡3교 교대 수량_신촌-유곡(암거)_구조도_구조도." xfId="1208"/>
    <cellStyle name="_도곡3교 교대 수량_신촌-유곡(암거)_구조도_구조도_1" xfId="1209"/>
    <cellStyle name="_도곡3교 교대 수량_신촌-유곡(암거)_구조도_구조도_a" xfId="1213"/>
    <cellStyle name="_도곡3교 교대 수량_신촌-유곡(암거)_구조도_구조도_구조도" xfId="1210"/>
    <cellStyle name="_도곡3교 교대 수량_신촌-유곡(암거)_구조도_구조도_구조도0" xfId="1211"/>
    <cellStyle name="_도곡3교 교대 수량_신촌-유곡(암거)_구조도_구조도_변경" xfId="1212"/>
    <cellStyle name="_도곡3교 교대 수량_신촌-유곡(암거)_구조도_구조도0" xfId="1214"/>
    <cellStyle name="_도곡3교 교대 수량_신촌-유곡(암거)_구조도_구조도0_1" xfId="1215"/>
    <cellStyle name="_도곡3교 교대 수량_신촌-유곡(암거)_구조도_구조도0_구조도0" xfId="1216"/>
    <cellStyle name="_도곡3교 교대 수량_신촌-유곡(암거)_구조도_구조도22" xfId="1217"/>
    <cellStyle name="_도곡3교 교대 수량_신촌-유곡(암거)_구조도_구조도-흙막이~" xfId="1218"/>
    <cellStyle name="_도곡3교 교대 수량_신촌-유곡(암거)_구조도_구조물도" xfId="1219"/>
    <cellStyle name="_도곡3교 교대 수량_신촌-유곡(암거)_구조도_바닥막이구조" xfId="1220"/>
    <cellStyle name="_도곡3교 교대 수량_신촌-유곡(암거)_구조도_바닥막이구조도" xfId="1221"/>
    <cellStyle name="_도곡3교 교대 수량_신촌-유곡(암거)_구조도_보막이구조도" xfId="1222"/>
    <cellStyle name="_도곡3교 교대 수량_신촌-유곡(암거)_구조도0" xfId="1223"/>
    <cellStyle name="_도곡3교 교대 수량_신촌-유곡(암거)_구조도0_1" xfId="1224"/>
    <cellStyle name="_도곡3교 교대 수량_신촌-유곡(암거)_구조도0_구조도" xfId="1225"/>
    <cellStyle name="_도곡3교 교대 수량_신촌-유곡(암거)_구조도0_구조도_구조도0" xfId="1226"/>
    <cellStyle name="_도곡3교 교대 수량_신촌-유곡(암거)_구조도0_구조도0" xfId="1227"/>
    <cellStyle name="_도곡3교 교대 수량_신촌-유곡(암거)_구조도0_바닥막이구조" xfId="1228"/>
    <cellStyle name="_도곡3교 교대 수량_신촌-유곡(암거)_구조도0_바닥막이구조도" xfId="1229"/>
    <cellStyle name="_도곡3교 교대 수량_신촌-유곡(암거)_내역서2" xfId="1230"/>
    <cellStyle name="_도곡3교 교대 수량_신촌-유곡(암거)_바닥막이구조" xfId="1231"/>
    <cellStyle name="_도곡3교 교대 수량_신촌-유곡(암거)_설계내역(원본)" xfId="1232"/>
    <cellStyle name="_도곡3교 교대 수량_신촌-유곡(암거)_설계내역(원본)_설계내역(구미정)" xfId="1233"/>
    <cellStyle name="_도곡3교 교대 수량_신촌-유곡(암거)_설계내역(원본)_설계내역(원본)" xfId="1234"/>
    <cellStyle name="_도곡3교 교대 수량_암거수량" xfId="1235"/>
    <cellStyle name="_도곡3교 교대 수량_암거수량(2)" xfId="1236"/>
    <cellStyle name="_도곡3교 교대 수량_암거수량(2)_04 BOX집" xfId="1237"/>
    <cellStyle name="_도곡3교 교대 수량_암거수량(2)_04 BOX집_구조도" xfId="1238"/>
    <cellStyle name="_도곡3교 교대 수량_암거수량(2)_04 BOX집_구조도_계간수로" xfId="1239"/>
    <cellStyle name="_도곡3교 교대 수량_암거수량(2)_04 BOX집_구조도_구조도" xfId="1240"/>
    <cellStyle name="_도곡3교 교대 수량_암거수량(2)_04 BOX집_구조도_구조도." xfId="1241"/>
    <cellStyle name="_도곡3교 교대 수량_암거수량(2)_04 BOX집_구조도_구조도_1" xfId="1242"/>
    <cellStyle name="_도곡3교 교대 수량_암거수량(2)_04 BOX집_구조도_구조도_a" xfId="1246"/>
    <cellStyle name="_도곡3교 교대 수량_암거수량(2)_04 BOX집_구조도_구조도_구조도" xfId="1243"/>
    <cellStyle name="_도곡3교 교대 수량_암거수량(2)_04 BOX집_구조도_구조도_구조도0" xfId="1244"/>
    <cellStyle name="_도곡3교 교대 수량_암거수량(2)_04 BOX집_구조도_구조도_변경" xfId="1245"/>
    <cellStyle name="_도곡3교 교대 수량_암거수량(2)_04 BOX집_구조도_구조도0" xfId="1247"/>
    <cellStyle name="_도곡3교 교대 수량_암거수량(2)_04 BOX집_구조도_구조도0_1" xfId="1248"/>
    <cellStyle name="_도곡3교 교대 수량_암거수량(2)_04 BOX집_구조도_구조도0_구조도0" xfId="1249"/>
    <cellStyle name="_도곡3교 교대 수량_암거수량(2)_04 BOX집_구조도_구조도22" xfId="1250"/>
    <cellStyle name="_도곡3교 교대 수량_암거수량(2)_04 BOX집_구조도_구조도-흙막이~" xfId="1251"/>
    <cellStyle name="_도곡3교 교대 수량_암거수량(2)_04 BOX집_구조도_구조물도" xfId="1252"/>
    <cellStyle name="_도곡3교 교대 수량_암거수량(2)_04 BOX집_구조도_바닥막이구조" xfId="1253"/>
    <cellStyle name="_도곡3교 교대 수량_암거수량(2)_04 BOX집_구조도_바닥막이구조도" xfId="1254"/>
    <cellStyle name="_도곡3교 교대 수량_암거수량(2)_04 BOX집_구조도_보막이구조도" xfId="1255"/>
    <cellStyle name="_도곡3교 교대 수량_암거수량(2)_04 BOX집_구조도0" xfId="1256"/>
    <cellStyle name="_도곡3교 교대 수량_암거수량(2)_04 BOX집_구조도0_1" xfId="1257"/>
    <cellStyle name="_도곡3교 교대 수량_암거수량(2)_04 BOX집_구조도0_구조도" xfId="1258"/>
    <cellStyle name="_도곡3교 교대 수량_암거수량(2)_04 BOX집_구조도0_구조도_구조도0" xfId="1259"/>
    <cellStyle name="_도곡3교 교대 수량_암거수량(2)_04 BOX집_구조도0_구조도0" xfId="1260"/>
    <cellStyle name="_도곡3교 교대 수량_암거수량(2)_04 BOX집_구조도0_바닥막이구조" xfId="1261"/>
    <cellStyle name="_도곡3교 교대 수량_암거수량(2)_04 BOX집_구조도0_바닥막이구조도" xfId="1262"/>
    <cellStyle name="_도곡3교 교대 수량_암거수량(2)_04 BOX집_내역서2" xfId="1263"/>
    <cellStyle name="_도곡3교 교대 수량_암거수량(2)_04 BOX집_바닥막이구조" xfId="1264"/>
    <cellStyle name="_도곡3교 교대 수량_암거수량(2)_04 BOX집_설계내역(원본)" xfId="1265"/>
    <cellStyle name="_도곡3교 교대 수량_암거수량(2)_04 BOX집_설계내역(원본)_설계내역(구미정)" xfId="1266"/>
    <cellStyle name="_도곡3교 교대 수량_암거수량(2)_04 BOX집_설계내역(원본)_설계내역(원본)" xfId="1267"/>
    <cellStyle name="_도곡3교 교대 수량_암거수량(2)_구조도" xfId="1268"/>
    <cellStyle name="_도곡3교 교대 수량_암거수량(2)_구조도_계간수로" xfId="1269"/>
    <cellStyle name="_도곡3교 교대 수량_암거수량(2)_구조도_구조도" xfId="1270"/>
    <cellStyle name="_도곡3교 교대 수량_암거수량(2)_구조도_구조도." xfId="1271"/>
    <cellStyle name="_도곡3교 교대 수량_암거수량(2)_구조도_구조도_1" xfId="1272"/>
    <cellStyle name="_도곡3교 교대 수량_암거수량(2)_구조도_구조도_a" xfId="1276"/>
    <cellStyle name="_도곡3교 교대 수량_암거수량(2)_구조도_구조도_구조도" xfId="1273"/>
    <cellStyle name="_도곡3교 교대 수량_암거수량(2)_구조도_구조도_구조도0" xfId="1274"/>
    <cellStyle name="_도곡3교 교대 수량_암거수량(2)_구조도_구조도_변경" xfId="1275"/>
    <cellStyle name="_도곡3교 교대 수량_암거수량(2)_구조도_구조도0" xfId="1277"/>
    <cellStyle name="_도곡3교 교대 수량_암거수량(2)_구조도_구조도0_1" xfId="1278"/>
    <cellStyle name="_도곡3교 교대 수량_암거수량(2)_구조도_구조도0_구조도0" xfId="1279"/>
    <cellStyle name="_도곡3교 교대 수량_암거수량(2)_구조도_구조도22" xfId="1280"/>
    <cellStyle name="_도곡3교 교대 수량_암거수량(2)_구조도_구조도-흙막이~" xfId="1281"/>
    <cellStyle name="_도곡3교 교대 수량_암거수량(2)_구조도_구조물도" xfId="1282"/>
    <cellStyle name="_도곡3교 교대 수량_암거수량(2)_구조도_바닥막이구조" xfId="1283"/>
    <cellStyle name="_도곡3교 교대 수량_암거수량(2)_구조도_바닥막이구조도" xfId="1284"/>
    <cellStyle name="_도곡3교 교대 수량_암거수량(2)_구조도_보막이구조도" xfId="1285"/>
    <cellStyle name="_도곡3교 교대 수량_암거수량(2)_구조도0" xfId="1286"/>
    <cellStyle name="_도곡3교 교대 수량_암거수량(2)_구조도0_1" xfId="1287"/>
    <cellStyle name="_도곡3교 교대 수량_암거수량(2)_구조도0_구조도" xfId="1288"/>
    <cellStyle name="_도곡3교 교대 수량_암거수량(2)_구조도0_구조도_구조도0" xfId="1289"/>
    <cellStyle name="_도곡3교 교대 수량_암거수량(2)_구조도0_구조도0" xfId="1290"/>
    <cellStyle name="_도곡3교 교대 수량_암거수량(2)_구조도0_바닥막이구조" xfId="1291"/>
    <cellStyle name="_도곡3교 교대 수량_암거수량(2)_구조도0_바닥막이구조도" xfId="1292"/>
    <cellStyle name="_도곡3교 교대 수량_암거수량(2)_내역서2" xfId="1293"/>
    <cellStyle name="_도곡3교 교대 수량_암거수량(2)_바닥막이구조" xfId="1294"/>
    <cellStyle name="_도곡3교 교대 수량_암거수량(2)_설계내역(원본)" xfId="1295"/>
    <cellStyle name="_도곡3교 교대 수량_암거수량(2)_설계내역(원본)_설계내역(구미정)" xfId="1296"/>
    <cellStyle name="_도곡3교 교대 수량_암거수량(2)_설계내역(원본)_설계내역(원본)" xfId="1297"/>
    <cellStyle name="_도곡3교 교대 수량_암거수량_04 BOX집" xfId="1298"/>
    <cellStyle name="_도곡3교 교대 수량_암거수량_04 BOX집_구조도" xfId="1299"/>
    <cellStyle name="_도곡3교 교대 수량_암거수량_04 BOX집_구조도_계간수로" xfId="1300"/>
    <cellStyle name="_도곡3교 교대 수량_암거수량_04 BOX집_구조도_구조도" xfId="1301"/>
    <cellStyle name="_도곡3교 교대 수량_암거수량_04 BOX집_구조도_구조도." xfId="1302"/>
    <cellStyle name="_도곡3교 교대 수량_암거수량_04 BOX집_구조도_구조도_1" xfId="1303"/>
    <cellStyle name="_도곡3교 교대 수량_암거수량_04 BOX집_구조도_구조도_a" xfId="1307"/>
    <cellStyle name="_도곡3교 교대 수량_암거수량_04 BOX집_구조도_구조도_구조도" xfId="1304"/>
    <cellStyle name="_도곡3교 교대 수량_암거수량_04 BOX집_구조도_구조도_구조도0" xfId="1305"/>
    <cellStyle name="_도곡3교 교대 수량_암거수량_04 BOX집_구조도_구조도_변경" xfId="1306"/>
    <cellStyle name="_도곡3교 교대 수량_암거수량_04 BOX집_구조도_구조도0" xfId="1308"/>
    <cellStyle name="_도곡3교 교대 수량_암거수량_04 BOX집_구조도_구조도0_1" xfId="1309"/>
    <cellStyle name="_도곡3교 교대 수량_암거수량_04 BOX집_구조도_구조도0_구조도0" xfId="1310"/>
    <cellStyle name="_도곡3교 교대 수량_암거수량_04 BOX집_구조도_구조도22" xfId="1311"/>
    <cellStyle name="_도곡3교 교대 수량_암거수량_04 BOX집_구조도_구조도-흙막이~" xfId="1312"/>
    <cellStyle name="_도곡3교 교대 수량_암거수량_04 BOX집_구조도_구조물도" xfId="1313"/>
    <cellStyle name="_도곡3교 교대 수량_암거수량_04 BOX집_구조도_바닥막이구조" xfId="1314"/>
    <cellStyle name="_도곡3교 교대 수량_암거수량_04 BOX집_구조도_바닥막이구조도" xfId="1315"/>
    <cellStyle name="_도곡3교 교대 수량_암거수량_04 BOX집_구조도_보막이구조도" xfId="1316"/>
    <cellStyle name="_도곡3교 교대 수량_암거수량_04 BOX집_구조도0" xfId="1317"/>
    <cellStyle name="_도곡3교 교대 수량_암거수량_04 BOX집_구조도0_1" xfId="1318"/>
    <cellStyle name="_도곡3교 교대 수량_암거수량_04 BOX집_구조도0_구조도" xfId="1319"/>
    <cellStyle name="_도곡3교 교대 수량_암거수량_04 BOX집_구조도0_구조도_구조도0" xfId="1320"/>
    <cellStyle name="_도곡3교 교대 수량_암거수량_04 BOX집_구조도0_구조도0" xfId="1321"/>
    <cellStyle name="_도곡3교 교대 수량_암거수량_04 BOX집_구조도0_바닥막이구조" xfId="1322"/>
    <cellStyle name="_도곡3교 교대 수량_암거수량_04 BOX집_구조도0_바닥막이구조도" xfId="1323"/>
    <cellStyle name="_도곡3교 교대 수량_암거수량_04 BOX집_내역서2" xfId="1324"/>
    <cellStyle name="_도곡3교 교대 수량_암거수량_04 BOX집_바닥막이구조" xfId="1325"/>
    <cellStyle name="_도곡3교 교대 수량_암거수량_04 BOX집_설계내역(원본)" xfId="1326"/>
    <cellStyle name="_도곡3교 교대 수량_암거수량_04 BOX집_설계내역(원본)_설계내역(구미정)" xfId="1327"/>
    <cellStyle name="_도곡3교 교대 수량_암거수량_04 BOX집_설계내역(원본)_설계내역(원본)" xfId="1328"/>
    <cellStyle name="_도곡3교 교대 수량_암거수량_구조도" xfId="1329"/>
    <cellStyle name="_도곡3교 교대 수량_암거수량_구조도_계간수로" xfId="1330"/>
    <cellStyle name="_도곡3교 교대 수량_암거수량_구조도_구조도" xfId="1331"/>
    <cellStyle name="_도곡3교 교대 수량_암거수량_구조도_구조도." xfId="1332"/>
    <cellStyle name="_도곡3교 교대 수량_암거수량_구조도_구조도_1" xfId="1333"/>
    <cellStyle name="_도곡3교 교대 수량_암거수량_구조도_구조도_a" xfId="1337"/>
    <cellStyle name="_도곡3교 교대 수량_암거수량_구조도_구조도_구조도" xfId="1334"/>
    <cellStyle name="_도곡3교 교대 수량_암거수량_구조도_구조도_구조도0" xfId="1335"/>
    <cellStyle name="_도곡3교 교대 수량_암거수량_구조도_구조도_변경" xfId="1336"/>
    <cellStyle name="_도곡3교 교대 수량_암거수량_구조도_구조도0" xfId="1338"/>
    <cellStyle name="_도곡3교 교대 수량_암거수량_구조도_구조도0_1" xfId="1339"/>
    <cellStyle name="_도곡3교 교대 수량_암거수량_구조도_구조도0_구조도0" xfId="1340"/>
    <cellStyle name="_도곡3교 교대 수량_암거수량_구조도_구조도22" xfId="1341"/>
    <cellStyle name="_도곡3교 교대 수량_암거수량_구조도_구조도-흙막이~" xfId="1342"/>
    <cellStyle name="_도곡3교 교대 수량_암거수량_구조도_구조물도" xfId="1343"/>
    <cellStyle name="_도곡3교 교대 수량_암거수량_구조도_바닥막이구조" xfId="1344"/>
    <cellStyle name="_도곡3교 교대 수량_암거수량_구조도_바닥막이구조도" xfId="1345"/>
    <cellStyle name="_도곡3교 교대 수량_암거수량_구조도_보막이구조도" xfId="1346"/>
    <cellStyle name="_도곡3교 교대 수량_암거수량_구조도0" xfId="1347"/>
    <cellStyle name="_도곡3교 교대 수량_암거수량_구조도0_1" xfId="1348"/>
    <cellStyle name="_도곡3교 교대 수량_암거수량_구조도0_구조도" xfId="1349"/>
    <cellStyle name="_도곡3교 교대 수량_암거수량_구조도0_구조도_구조도0" xfId="1350"/>
    <cellStyle name="_도곡3교 교대 수량_암거수량_구조도0_구조도0" xfId="1351"/>
    <cellStyle name="_도곡3교 교대 수량_암거수량_구조도0_바닥막이구조" xfId="1352"/>
    <cellStyle name="_도곡3교 교대 수량_암거수량_구조도0_바닥막이구조도" xfId="1353"/>
    <cellStyle name="_도곡3교 교대 수량_암거수량_내역서2" xfId="1354"/>
    <cellStyle name="_도곡3교 교대 수량_암거수량_바닥막이구조" xfId="1355"/>
    <cellStyle name="_도곡3교 교대 수량_암거수량_설계내역(원본)" xfId="1356"/>
    <cellStyle name="_도곡3교 교대 수량_암거수량_설계내역(원본)_설계내역(구미정)" xfId="1357"/>
    <cellStyle name="_도곡3교 교대 수량_암거수량_설계내역(원본)_설계내역(원본)" xfId="1358"/>
    <cellStyle name="_도곡4교 하부공 수량" xfId="1359"/>
    <cellStyle name="_도곡4교 하부공 수량_구조도" xfId="1360"/>
    <cellStyle name="_도곡4교 하부공 수량_구조도_계간수로" xfId="1361"/>
    <cellStyle name="_도곡4교 하부공 수량_구조도_구조도" xfId="1362"/>
    <cellStyle name="_도곡4교 하부공 수량_구조도_구조도." xfId="1363"/>
    <cellStyle name="_도곡4교 하부공 수량_구조도_구조도_1" xfId="1364"/>
    <cellStyle name="_도곡4교 하부공 수량_구조도_구조도_a" xfId="1368"/>
    <cellStyle name="_도곡4교 하부공 수량_구조도_구조도_구조도" xfId="1365"/>
    <cellStyle name="_도곡4교 하부공 수량_구조도_구조도_구조도0" xfId="1366"/>
    <cellStyle name="_도곡4교 하부공 수량_구조도_구조도_변경" xfId="1367"/>
    <cellStyle name="_도곡4교 하부공 수량_구조도_구조도0" xfId="1369"/>
    <cellStyle name="_도곡4교 하부공 수량_구조도_구조도0_1" xfId="1370"/>
    <cellStyle name="_도곡4교 하부공 수량_구조도_구조도0_구조도0" xfId="1371"/>
    <cellStyle name="_도곡4교 하부공 수량_구조도_구조도22" xfId="1372"/>
    <cellStyle name="_도곡4교 하부공 수량_구조도_구조도-흙막이~" xfId="1373"/>
    <cellStyle name="_도곡4교 하부공 수량_구조도_구조물도" xfId="1374"/>
    <cellStyle name="_도곡4교 하부공 수량_구조도_바닥막이구조" xfId="1375"/>
    <cellStyle name="_도곡4교 하부공 수량_구조도_바닥막이구조도" xfId="1376"/>
    <cellStyle name="_도곡4교 하부공 수량_구조도_보막이구조도" xfId="1377"/>
    <cellStyle name="_도곡4교 하부공 수량_구조도0" xfId="1378"/>
    <cellStyle name="_도곡4교 하부공 수량_구조도0_1" xfId="1379"/>
    <cellStyle name="_도곡4교 하부공 수량_구조도0_구조도" xfId="1380"/>
    <cellStyle name="_도곡4교 하부공 수량_구조도0_구조도_구조도0" xfId="1381"/>
    <cellStyle name="_도곡4교 하부공 수량_구조도0_구조도0" xfId="1382"/>
    <cellStyle name="_도곡4교 하부공 수량_구조도0_바닥막이구조" xfId="1383"/>
    <cellStyle name="_도곡4교 하부공 수량_구조도0_바닥막이구조도" xfId="1384"/>
    <cellStyle name="_도곡4교 하부공 수량_내역서2" xfId="1385"/>
    <cellStyle name="_도곡4교 하부공 수량_바닥막이구조" xfId="1386"/>
    <cellStyle name="_도곡4교 하부공 수량_설계내역(원본)" xfId="1387"/>
    <cellStyle name="_도곡4교 하부공 수량_설계내역(원본)_설계내역(구미정)" xfId="1388"/>
    <cellStyle name="_도곡4교 하부공 수량_설계내역(원본)_설계내역(원본)" xfId="1389"/>
    <cellStyle name="_도곡4교 하부공 수량_신촌-유곡(암거)" xfId="1390"/>
    <cellStyle name="_도곡4교 하부공 수량_신촌-유곡(암거)_04 BOX집" xfId="1391"/>
    <cellStyle name="_도곡4교 하부공 수량_신촌-유곡(암거)_04 BOX집_구조도" xfId="1392"/>
    <cellStyle name="_도곡4교 하부공 수량_신촌-유곡(암거)_04 BOX집_구조도_계간수로" xfId="1393"/>
    <cellStyle name="_도곡4교 하부공 수량_신촌-유곡(암거)_04 BOX집_구조도_구조도" xfId="1394"/>
    <cellStyle name="_도곡4교 하부공 수량_신촌-유곡(암거)_04 BOX집_구조도_구조도." xfId="1395"/>
    <cellStyle name="_도곡4교 하부공 수량_신촌-유곡(암거)_04 BOX집_구조도_구조도_1" xfId="1396"/>
    <cellStyle name="_도곡4교 하부공 수량_신촌-유곡(암거)_04 BOX집_구조도_구조도_a" xfId="1400"/>
    <cellStyle name="_도곡4교 하부공 수량_신촌-유곡(암거)_04 BOX집_구조도_구조도_구조도" xfId="1397"/>
    <cellStyle name="_도곡4교 하부공 수량_신촌-유곡(암거)_04 BOX집_구조도_구조도_구조도0" xfId="1398"/>
    <cellStyle name="_도곡4교 하부공 수량_신촌-유곡(암거)_04 BOX집_구조도_구조도_변경" xfId="1399"/>
    <cellStyle name="_도곡4교 하부공 수량_신촌-유곡(암거)_04 BOX집_구조도_구조도0" xfId="1401"/>
    <cellStyle name="_도곡4교 하부공 수량_신촌-유곡(암거)_04 BOX집_구조도_구조도0_1" xfId="1402"/>
    <cellStyle name="_도곡4교 하부공 수량_신촌-유곡(암거)_04 BOX집_구조도_구조도0_구조도0" xfId="1403"/>
    <cellStyle name="_도곡4교 하부공 수량_신촌-유곡(암거)_04 BOX집_구조도_구조도22" xfId="1404"/>
    <cellStyle name="_도곡4교 하부공 수량_신촌-유곡(암거)_04 BOX집_구조도_구조도-흙막이~" xfId="1405"/>
    <cellStyle name="_도곡4교 하부공 수량_신촌-유곡(암거)_04 BOX집_구조도_구조물도" xfId="1406"/>
    <cellStyle name="_도곡4교 하부공 수량_신촌-유곡(암거)_04 BOX집_구조도_바닥막이구조" xfId="1407"/>
    <cellStyle name="_도곡4교 하부공 수량_신촌-유곡(암거)_04 BOX집_구조도_바닥막이구조도" xfId="1408"/>
    <cellStyle name="_도곡4교 하부공 수량_신촌-유곡(암거)_04 BOX집_구조도_보막이구조도" xfId="1409"/>
    <cellStyle name="_도곡4교 하부공 수량_신촌-유곡(암거)_04 BOX집_구조도0" xfId="1410"/>
    <cellStyle name="_도곡4교 하부공 수량_신촌-유곡(암거)_04 BOX집_구조도0_1" xfId="1411"/>
    <cellStyle name="_도곡4교 하부공 수량_신촌-유곡(암거)_04 BOX집_구조도0_구조도" xfId="1412"/>
    <cellStyle name="_도곡4교 하부공 수량_신촌-유곡(암거)_04 BOX집_구조도0_구조도_구조도0" xfId="1413"/>
    <cellStyle name="_도곡4교 하부공 수량_신촌-유곡(암거)_04 BOX집_구조도0_구조도0" xfId="1414"/>
    <cellStyle name="_도곡4교 하부공 수량_신촌-유곡(암거)_04 BOX집_구조도0_바닥막이구조" xfId="1415"/>
    <cellStyle name="_도곡4교 하부공 수량_신촌-유곡(암거)_04 BOX집_구조도0_바닥막이구조도" xfId="1416"/>
    <cellStyle name="_도곡4교 하부공 수량_신촌-유곡(암거)_04 BOX집_내역서2" xfId="1417"/>
    <cellStyle name="_도곡4교 하부공 수량_신촌-유곡(암거)_04 BOX집_바닥막이구조" xfId="1418"/>
    <cellStyle name="_도곡4교 하부공 수량_신촌-유곡(암거)_04 BOX집_설계내역(원본)" xfId="1419"/>
    <cellStyle name="_도곡4교 하부공 수량_신촌-유곡(암거)_04 BOX집_설계내역(원본)_설계내역(구미정)" xfId="1420"/>
    <cellStyle name="_도곡4교 하부공 수량_신촌-유곡(암거)_04 BOX집_설계내역(원본)_설계내역(원본)" xfId="1421"/>
    <cellStyle name="_도곡4교 하부공 수량_신촌-유곡(암거)_구조도" xfId="1422"/>
    <cellStyle name="_도곡4교 하부공 수량_신촌-유곡(암거)_구조도_계간수로" xfId="1423"/>
    <cellStyle name="_도곡4교 하부공 수량_신촌-유곡(암거)_구조도_구조도" xfId="1424"/>
    <cellStyle name="_도곡4교 하부공 수량_신촌-유곡(암거)_구조도_구조도." xfId="1425"/>
    <cellStyle name="_도곡4교 하부공 수량_신촌-유곡(암거)_구조도_구조도_1" xfId="1426"/>
    <cellStyle name="_도곡4교 하부공 수량_신촌-유곡(암거)_구조도_구조도_a" xfId="1430"/>
    <cellStyle name="_도곡4교 하부공 수량_신촌-유곡(암거)_구조도_구조도_구조도" xfId="1427"/>
    <cellStyle name="_도곡4교 하부공 수량_신촌-유곡(암거)_구조도_구조도_구조도0" xfId="1428"/>
    <cellStyle name="_도곡4교 하부공 수량_신촌-유곡(암거)_구조도_구조도_변경" xfId="1429"/>
    <cellStyle name="_도곡4교 하부공 수량_신촌-유곡(암거)_구조도_구조도0" xfId="1431"/>
    <cellStyle name="_도곡4교 하부공 수량_신촌-유곡(암거)_구조도_구조도0_1" xfId="1432"/>
    <cellStyle name="_도곡4교 하부공 수량_신촌-유곡(암거)_구조도_구조도0_구조도0" xfId="1433"/>
    <cellStyle name="_도곡4교 하부공 수량_신촌-유곡(암거)_구조도_구조도22" xfId="1434"/>
    <cellStyle name="_도곡4교 하부공 수량_신촌-유곡(암거)_구조도_구조도-흙막이~" xfId="1435"/>
    <cellStyle name="_도곡4교 하부공 수량_신촌-유곡(암거)_구조도_구조물도" xfId="1436"/>
    <cellStyle name="_도곡4교 하부공 수량_신촌-유곡(암거)_구조도_바닥막이구조" xfId="1437"/>
    <cellStyle name="_도곡4교 하부공 수량_신촌-유곡(암거)_구조도_바닥막이구조도" xfId="1438"/>
    <cellStyle name="_도곡4교 하부공 수량_신촌-유곡(암거)_구조도_보막이구조도" xfId="1439"/>
    <cellStyle name="_도곡4교 하부공 수량_신촌-유곡(암거)_구조도0" xfId="1440"/>
    <cellStyle name="_도곡4교 하부공 수량_신촌-유곡(암거)_구조도0_1" xfId="1441"/>
    <cellStyle name="_도곡4교 하부공 수량_신촌-유곡(암거)_구조도0_구조도" xfId="1442"/>
    <cellStyle name="_도곡4교 하부공 수량_신촌-유곡(암거)_구조도0_구조도_구조도0" xfId="1443"/>
    <cellStyle name="_도곡4교 하부공 수량_신촌-유곡(암거)_구조도0_구조도0" xfId="1444"/>
    <cellStyle name="_도곡4교 하부공 수량_신촌-유곡(암거)_구조도0_바닥막이구조" xfId="1445"/>
    <cellStyle name="_도곡4교 하부공 수량_신촌-유곡(암거)_구조도0_바닥막이구조도" xfId="1446"/>
    <cellStyle name="_도곡4교 하부공 수량_신촌-유곡(암거)_내역서2" xfId="1447"/>
    <cellStyle name="_도곡4교 하부공 수량_신촌-유곡(암거)_바닥막이구조" xfId="1448"/>
    <cellStyle name="_도곡4교 하부공 수량_신촌-유곡(암거)_설계내역(원본)" xfId="1449"/>
    <cellStyle name="_도곡4교 하부공 수량_신촌-유곡(암거)_설계내역(원본)_설계내역(구미정)" xfId="1450"/>
    <cellStyle name="_도곡4교 하부공 수량_신촌-유곡(암거)_설계내역(원본)_설계내역(원본)" xfId="1451"/>
    <cellStyle name="_도곡4교 하부공 수량_암거수량" xfId="1452"/>
    <cellStyle name="_도곡4교 하부공 수량_암거수량(2)" xfId="1453"/>
    <cellStyle name="_도곡4교 하부공 수량_암거수량(2)_04 BOX집" xfId="1454"/>
    <cellStyle name="_도곡4교 하부공 수량_암거수량(2)_04 BOX집_구조도" xfId="1455"/>
    <cellStyle name="_도곡4교 하부공 수량_암거수량(2)_04 BOX집_구조도_계간수로" xfId="1456"/>
    <cellStyle name="_도곡4교 하부공 수량_암거수량(2)_04 BOX집_구조도_구조도" xfId="1457"/>
    <cellStyle name="_도곡4교 하부공 수량_암거수량(2)_04 BOX집_구조도_구조도." xfId="1458"/>
    <cellStyle name="_도곡4교 하부공 수량_암거수량(2)_04 BOX집_구조도_구조도_1" xfId="1459"/>
    <cellStyle name="_도곡4교 하부공 수량_암거수량(2)_04 BOX집_구조도_구조도_a" xfId="1463"/>
    <cellStyle name="_도곡4교 하부공 수량_암거수량(2)_04 BOX집_구조도_구조도_구조도" xfId="1460"/>
    <cellStyle name="_도곡4교 하부공 수량_암거수량(2)_04 BOX집_구조도_구조도_구조도0" xfId="1461"/>
    <cellStyle name="_도곡4교 하부공 수량_암거수량(2)_04 BOX집_구조도_구조도_변경" xfId="1462"/>
    <cellStyle name="_도곡4교 하부공 수량_암거수량(2)_04 BOX집_구조도_구조도0" xfId="1464"/>
    <cellStyle name="_도곡4교 하부공 수량_암거수량(2)_04 BOX집_구조도_구조도0_1" xfId="1465"/>
    <cellStyle name="_도곡4교 하부공 수량_암거수량(2)_04 BOX집_구조도_구조도0_구조도0" xfId="1466"/>
    <cellStyle name="_도곡4교 하부공 수량_암거수량(2)_04 BOX집_구조도_구조도22" xfId="1467"/>
    <cellStyle name="_도곡4교 하부공 수량_암거수량(2)_04 BOX집_구조도_구조도-흙막이~" xfId="1468"/>
    <cellStyle name="_도곡4교 하부공 수량_암거수량(2)_04 BOX집_구조도_구조물도" xfId="1469"/>
    <cellStyle name="_도곡4교 하부공 수량_암거수량(2)_04 BOX집_구조도_바닥막이구조" xfId="1470"/>
    <cellStyle name="_도곡4교 하부공 수량_암거수량(2)_04 BOX집_구조도_바닥막이구조도" xfId="1471"/>
    <cellStyle name="_도곡4교 하부공 수량_암거수량(2)_04 BOX집_구조도_보막이구조도" xfId="1472"/>
    <cellStyle name="_도곡4교 하부공 수량_암거수량(2)_04 BOX집_구조도0" xfId="1473"/>
    <cellStyle name="_도곡4교 하부공 수량_암거수량(2)_04 BOX집_구조도0_1" xfId="1474"/>
    <cellStyle name="_도곡4교 하부공 수량_암거수량(2)_04 BOX집_구조도0_구조도" xfId="1475"/>
    <cellStyle name="_도곡4교 하부공 수량_암거수량(2)_04 BOX집_구조도0_구조도_구조도0" xfId="1476"/>
    <cellStyle name="_도곡4교 하부공 수량_암거수량(2)_04 BOX집_구조도0_구조도0" xfId="1477"/>
    <cellStyle name="_도곡4교 하부공 수량_암거수량(2)_04 BOX집_구조도0_바닥막이구조" xfId="1478"/>
    <cellStyle name="_도곡4교 하부공 수량_암거수량(2)_04 BOX집_구조도0_바닥막이구조도" xfId="1479"/>
    <cellStyle name="_도곡4교 하부공 수량_암거수량(2)_04 BOX집_내역서2" xfId="1480"/>
    <cellStyle name="_도곡4교 하부공 수량_암거수량(2)_04 BOX집_바닥막이구조" xfId="1481"/>
    <cellStyle name="_도곡4교 하부공 수량_암거수량(2)_04 BOX집_설계내역(원본)" xfId="1482"/>
    <cellStyle name="_도곡4교 하부공 수량_암거수량(2)_04 BOX집_설계내역(원본)_설계내역(구미정)" xfId="1483"/>
    <cellStyle name="_도곡4교 하부공 수량_암거수량(2)_04 BOX집_설계내역(원본)_설계내역(원본)" xfId="1484"/>
    <cellStyle name="_도곡4교 하부공 수량_암거수량(2)_구조도" xfId="1485"/>
    <cellStyle name="_도곡4교 하부공 수량_암거수량(2)_구조도_계간수로" xfId="1486"/>
    <cellStyle name="_도곡4교 하부공 수량_암거수량(2)_구조도_구조도" xfId="1487"/>
    <cellStyle name="_도곡4교 하부공 수량_암거수량(2)_구조도_구조도." xfId="1488"/>
    <cellStyle name="_도곡4교 하부공 수량_암거수량(2)_구조도_구조도_1" xfId="1489"/>
    <cellStyle name="_도곡4교 하부공 수량_암거수량(2)_구조도_구조도_a" xfId="1493"/>
    <cellStyle name="_도곡4교 하부공 수량_암거수량(2)_구조도_구조도_구조도" xfId="1490"/>
    <cellStyle name="_도곡4교 하부공 수량_암거수량(2)_구조도_구조도_구조도0" xfId="1491"/>
    <cellStyle name="_도곡4교 하부공 수량_암거수량(2)_구조도_구조도_변경" xfId="1492"/>
    <cellStyle name="_도곡4교 하부공 수량_암거수량(2)_구조도_구조도0" xfId="1494"/>
    <cellStyle name="_도곡4교 하부공 수량_암거수량(2)_구조도_구조도0_1" xfId="1495"/>
    <cellStyle name="_도곡4교 하부공 수량_암거수량(2)_구조도_구조도0_구조도0" xfId="1496"/>
    <cellStyle name="_도곡4교 하부공 수량_암거수량(2)_구조도_구조도22" xfId="1497"/>
    <cellStyle name="_도곡4교 하부공 수량_암거수량(2)_구조도_구조도-흙막이~" xfId="1498"/>
    <cellStyle name="_도곡4교 하부공 수량_암거수량(2)_구조도_구조물도" xfId="1499"/>
    <cellStyle name="_도곡4교 하부공 수량_암거수량(2)_구조도_바닥막이구조" xfId="1500"/>
    <cellStyle name="_도곡4교 하부공 수량_암거수량(2)_구조도_바닥막이구조도" xfId="1501"/>
    <cellStyle name="_도곡4교 하부공 수량_암거수량(2)_구조도_보막이구조도" xfId="1502"/>
    <cellStyle name="_도곡4교 하부공 수량_암거수량(2)_구조도0" xfId="1503"/>
    <cellStyle name="_도곡4교 하부공 수량_암거수량(2)_구조도0_1" xfId="1504"/>
    <cellStyle name="_도곡4교 하부공 수량_암거수량(2)_구조도0_구조도" xfId="1505"/>
    <cellStyle name="_도곡4교 하부공 수량_암거수량(2)_구조도0_구조도_구조도0" xfId="1506"/>
    <cellStyle name="_도곡4교 하부공 수량_암거수량(2)_구조도0_구조도0" xfId="1507"/>
    <cellStyle name="_도곡4교 하부공 수량_암거수량(2)_구조도0_바닥막이구조" xfId="1508"/>
    <cellStyle name="_도곡4교 하부공 수량_암거수량(2)_구조도0_바닥막이구조도" xfId="1509"/>
    <cellStyle name="_도곡4교 하부공 수량_암거수량(2)_내역서2" xfId="1510"/>
    <cellStyle name="_도곡4교 하부공 수량_암거수량(2)_바닥막이구조" xfId="1511"/>
    <cellStyle name="_도곡4교 하부공 수량_암거수량(2)_설계내역(원본)" xfId="1512"/>
    <cellStyle name="_도곡4교 하부공 수량_암거수량(2)_설계내역(원본)_설계내역(구미정)" xfId="1513"/>
    <cellStyle name="_도곡4교 하부공 수량_암거수량(2)_설계내역(원본)_설계내역(원본)" xfId="1514"/>
    <cellStyle name="_도곡4교 하부공 수량_암거수량_04 BOX집" xfId="1515"/>
    <cellStyle name="_도곡4교 하부공 수량_암거수량_04 BOX집_구조도" xfId="1516"/>
    <cellStyle name="_도곡4교 하부공 수량_암거수량_04 BOX집_구조도_계간수로" xfId="1517"/>
    <cellStyle name="_도곡4교 하부공 수량_암거수량_04 BOX집_구조도_구조도" xfId="1518"/>
    <cellStyle name="_도곡4교 하부공 수량_암거수량_04 BOX집_구조도_구조도." xfId="1519"/>
    <cellStyle name="_도곡4교 하부공 수량_암거수량_04 BOX집_구조도_구조도_1" xfId="1520"/>
    <cellStyle name="_도곡4교 하부공 수량_암거수량_04 BOX집_구조도_구조도_a" xfId="1524"/>
    <cellStyle name="_도곡4교 하부공 수량_암거수량_04 BOX집_구조도_구조도_구조도" xfId="1521"/>
    <cellStyle name="_도곡4교 하부공 수량_암거수량_04 BOX집_구조도_구조도_구조도0" xfId="1522"/>
    <cellStyle name="_도곡4교 하부공 수량_암거수량_04 BOX집_구조도_구조도_변경" xfId="1523"/>
    <cellStyle name="_도곡4교 하부공 수량_암거수량_04 BOX집_구조도_구조도0" xfId="1525"/>
    <cellStyle name="_도곡4교 하부공 수량_암거수량_04 BOX집_구조도_구조도0_1" xfId="1526"/>
    <cellStyle name="_도곡4교 하부공 수량_암거수량_04 BOX집_구조도_구조도0_구조도0" xfId="1527"/>
    <cellStyle name="_도곡4교 하부공 수량_암거수량_04 BOX집_구조도_구조도22" xfId="1528"/>
    <cellStyle name="_도곡4교 하부공 수량_암거수량_04 BOX집_구조도_구조도-흙막이~" xfId="1529"/>
    <cellStyle name="_도곡4교 하부공 수량_암거수량_04 BOX집_구조도_구조물도" xfId="1530"/>
    <cellStyle name="_도곡4교 하부공 수량_암거수량_04 BOX집_구조도_바닥막이구조" xfId="1531"/>
    <cellStyle name="_도곡4교 하부공 수량_암거수량_04 BOX집_구조도_바닥막이구조도" xfId="1532"/>
    <cellStyle name="_도곡4교 하부공 수량_암거수량_04 BOX집_구조도_보막이구조도" xfId="1533"/>
    <cellStyle name="_도곡4교 하부공 수량_암거수량_04 BOX집_구조도0" xfId="1534"/>
    <cellStyle name="_도곡4교 하부공 수량_암거수량_04 BOX집_구조도0_1" xfId="1535"/>
    <cellStyle name="_도곡4교 하부공 수량_암거수량_04 BOX집_구조도0_구조도" xfId="1536"/>
    <cellStyle name="_도곡4교 하부공 수량_암거수량_04 BOX집_구조도0_구조도_구조도0" xfId="1537"/>
    <cellStyle name="_도곡4교 하부공 수량_암거수량_04 BOX집_구조도0_구조도0" xfId="1538"/>
    <cellStyle name="_도곡4교 하부공 수량_암거수량_04 BOX집_구조도0_바닥막이구조" xfId="1539"/>
    <cellStyle name="_도곡4교 하부공 수량_암거수량_04 BOX집_구조도0_바닥막이구조도" xfId="1540"/>
    <cellStyle name="_도곡4교 하부공 수량_암거수량_04 BOX집_내역서2" xfId="1541"/>
    <cellStyle name="_도곡4교 하부공 수량_암거수량_04 BOX집_바닥막이구조" xfId="1542"/>
    <cellStyle name="_도곡4교 하부공 수량_암거수량_04 BOX집_설계내역(원본)" xfId="1543"/>
    <cellStyle name="_도곡4교 하부공 수량_암거수량_04 BOX집_설계내역(원본)_설계내역(구미정)" xfId="1544"/>
    <cellStyle name="_도곡4교 하부공 수량_암거수량_04 BOX집_설계내역(원본)_설계내역(원본)" xfId="1545"/>
    <cellStyle name="_도곡4교 하부공 수량_암거수량_구조도" xfId="1546"/>
    <cellStyle name="_도곡4교 하부공 수량_암거수량_구조도_계간수로" xfId="1547"/>
    <cellStyle name="_도곡4교 하부공 수량_암거수량_구조도_구조도" xfId="1548"/>
    <cellStyle name="_도곡4교 하부공 수량_암거수량_구조도_구조도." xfId="1549"/>
    <cellStyle name="_도곡4교 하부공 수량_암거수량_구조도_구조도_1" xfId="1550"/>
    <cellStyle name="_도곡4교 하부공 수량_암거수량_구조도_구조도_a" xfId="1554"/>
    <cellStyle name="_도곡4교 하부공 수량_암거수량_구조도_구조도_구조도" xfId="1551"/>
    <cellStyle name="_도곡4교 하부공 수량_암거수량_구조도_구조도_구조도0" xfId="1552"/>
    <cellStyle name="_도곡4교 하부공 수량_암거수량_구조도_구조도_변경" xfId="1553"/>
    <cellStyle name="_도곡4교 하부공 수량_암거수량_구조도_구조도0" xfId="1555"/>
    <cellStyle name="_도곡4교 하부공 수량_암거수량_구조도_구조도0_1" xfId="1556"/>
    <cellStyle name="_도곡4교 하부공 수량_암거수량_구조도_구조도0_구조도0" xfId="1557"/>
    <cellStyle name="_도곡4교 하부공 수량_암거수량_구조도_구조도22" xfId="1558"/>
    <cellStyle name="_도곡4교 하부공 수량_암거수량_구조도_구조도-흙막이~" xfId="1559"/>
    <cellStyle name="_도곡4교 하부공 수량_암거수량_구조도_구조물도" xfId="1560"/>
    <cellStyle name="_도곡4교 하부공 수량_암거수량_구조도_바닥막이구조" xfId="1561"/>
    <cellStyle name="_도곡4교 하부공 수량_암거수량_구조도_바닥막이구조도" xfId="1562"/>
    <cellStyle name="_도곡4교 하부공 수량_암거수량_구조도_보막이구조도" xfId="1563"/>
    <cellStyle name="_도곡4교 하부공 수량_암거수량_구조도0" xfId="1564"/>
    <cellStyle name="_도곡4교 하부공 수량_암거수량_구조도0_1" xfId="1565"/>
    <cellStyle name="_도곡4교 하부공 수량_암거수량_구조도0_구조도" xfId="1566"/>
    <cellStyle name="_도곡4교 하부공 수량_암거수량_구조도0_구조도_구조도0" xfId="1567"/>
    <cellStyle name="_도곡4교 하부공 수량_암거수량_구조도0_구조도0" xfId="1568"/>
    <cellStyle name="_도곡4교 하부공 수량_암거수량_구조도0_바닥막이구조" xfId="1569"/>
    <cellStyle name="_도곡4교 하부공 수량_암거수량_구조도0_바닥막이구조도" xfId="1570"/>
    <cellStyle name="_도곡4교 하부공 수량_암거수량_내역서2" xfId="1571"/>
    <cellStyle name="_도곡4교 하부공 수량_암거수량_바닥막이구조" xfId="1572"/>
    <cellStyle name="_도곡4교 하부공 수량_암거수량_설계내역(원본)" xfId="1573"/>
    <cellStyle name="_도곡4교 하부공 수량_암거수량_설계내역(원본)_설계내역(구미정)" xfId="1574"/>
    <cellStyle name="_도곡4교 하부공 수량_암거수량_설계내역(원본)_설계내역(원본)" xfId="1575"/>
    <cellStyle name="_도곡교 교대 수량" xfId="1576"/>
    <cellStyle name="_도곡교 교대 수량_구조도" xfId="1577"/>
    <cellStyle name="_도곡교 교대 수량_구조도_계간수로" xfId="1578"/>
    <cellStyle name="_도곡교 교대 수량_구조도_구조도" xfId="1579"/>
    <cellStyle name="_도곡교 교대 수량_구조도_구조도." xfId="1580"/>
    <cellStyle name="_도곡교 교대 수량_구조도_구조도_1" xfId="1581"/>
    <cellStyle name="_도곡교 교대 수량_구조도_구조도_a" xfId="1585"/>
    <cellStyle name="_도곡교 교대 수량_구조도_구조도_구조도" xfId="1582"/>
    <cellStyle name="_도곡교 교대 수량_구조도_구조도_구조도0" xfId="1583"/>
    <cellStyle name="_도곡교 교대 수량_구조도_구조도_변경" xfId="1584"/>
    <cellStyle name="_도곡교 교대 수량_구조도_구조도0" xfId="1586"/>
    <cellStyle name="_도곡교 교대 수량_구조도_구조도0_1" xfId="1587"/>
    <cellStyle name="_도곡교 교대 수량_구조도_구조도0_구조도0" xfId="1588"/>
    <cellStyle name="_도곡교 교대 수량_구조도_구조도22" xfId="1589"/>
    <cellStyle name="_도곡교 교대 수량_구조도_구조도-흙막이~" xfId="1590"/>
    <cellStyle name="_도곡교 교대 수량_구조도_구조물도" xfId="1591"/>
    <cellStyle name="_도곡교 교대 수량_구조도_바닥막이구조" xfId="1592"/>
    <cellStyle name="_도곡교 교대 수량_구조도_바닥막이구조도" xfId="1593"/>
    <cellStyle name="_도곡교 교대 수량_구조도_보막이구조도" xfId="1594"/>
    <cellStyle name="_도곡교 교대 수량_구조도0" xfId="1595"/>
    <cellStyle name="_도곡교 교대 수량_구조도0_1" xfId="1596"/>
    <cellStyle name="_도곡교 교대 수량_구조도0_구조도" xfId="1597"/>
    <cellStyle name="_도곡교 교대 수량_구조도0_구조도_구조도0" xfId="1598"/>
    <cellStyle name="_도곡교 교대 수량_구조도0_구조도0" xfId="1599"/>
    <cellStyle name="_도곡교 교대 수량_구조도0_바닥막이구조" xfId="1600"/>
    <cellStyle name="_도곡교 교대 수량_구조도0_바닥막이구조도" xfId="1601"/>
    <cellStyle name="_도곡교 교대 수량_내역서2" xfId="1602"/>
    <cellStyle name="_도곡교 교대 수량_바닥막이구조" xfId="1603"/>
    <cellStyle name="_도곡교 교대 수량_설계내역(원본)" xfId="1604"/>
    <cellStyle name="_도곡교 교대 수량_설계내역(원본)_설계내역(구미정)" xfId="1605"/>
    <cellStyle name="_도곡교 교대 수량_설계내역(원본)_설계내역(원본)" xfId="1606"/>
    <cellStyle name="_도곡교 교대 수량_신촌-유곡(암거)" xfId="1607"/>
    <cellStyle name="_도곡교 교대 수량_신촌-유곡(암거)_04 BOX집" xfId="1608"/>
    <cellStyle name="_도곡교 교대 수량_신촌-유곡(암거)_04 BOX집_구조도" xfId="1609"/>
    <cellStyle name="_도곡교 교대 수량_신촌-유곡(암거)_04 BOX집_구조도_계간수로" xfId="1610"/>
    <cellStyle name="_도곡교 교대 수량_신촌-유곡(암거)_04 BOX집_구조도_구조도" xfId="1611"/>
    <cellStyle name="_도곡교 교대 수량_신촌-유곡(암거)_04 BOX집_구조도_구조도." xfId="1612"/>
    <cellStyle name="_도곡교 교대 수량_신촌-유곡(암거)_04 BOX집_구조도_구조도_1" xfId="1613"/>
    <cellStyle name="_도곡교 교대 수량_신촌-유곡(암거)_04 BOX집_구조도_구조도_a" xfId="1617"/>
    <cellStyle name="_도곡교 교대 수량_신촌-유곡(암거)_04 BOX집_구조도_구조도_구조도" xfId="1614"/>
    <cellStyle name="_도곡교 교대 수량_신촌-유곡(암거)_04 BOX집_구조도_구조도_구조도0" xfId="1615"/>
    <cellStyle name="_도곡교 교대 수량_신촌-유곡(암거)_04 BOX집_구조도_구조도_변경" xfId="1616"/>
    <cellStyle name="_도곡교 교대 수량_신촌-유곡(암거)_04 BOX집_구조도_구조도0" xfId="1618"/>
    <cellStyle name="_도곡교 교대 수량_신촌-유곡(암거)_04 BOX집_구조도_구조도0_1" xfId="1619"/>
    <cellStyle name="_도곡교 교대 수량_신촌-유곡(암거)_04 BOX집_구조도_구조도0_구조도0" xfId="1620"/>
    <cellStyle name="_도곡교 교대 수량_신촌-유곡(암거)_04 BOX집_구조도_구조도22" xfId="1621"/>
    <cellStyle name="_도곡교 교대 수량_신촌-유곡(암거)_04 BOX집_구조도_구조도-흙막이~" xfId="1622"/>
    <cellStyle name="_도곡교 교대 수량_신촌-유곡(암거)_04 BOX집_구조도_구조물도" xfId="1623"/>
    <cellStyle name="_도곡교 교대 수량_신촌-유곡(암거)_04 BOX집_구조도_바닥막이구조" xfId="1624"/>
    <cellStyle name="_도곡교 교대 수량_신촌-유곡(암거)_04 BOX집_구조도_바닥막이구조도" xfId="1625"/>
    <cellStyle name="_도곡교 교대 수량_신촌-유곡(암거)_04 BOX집_구조도_보막이구조도" xfId="1626"/>
    <cellStyle name="_도곡교 교대 수량_신촌-유곡(암거)_04 BOX집_구조도0" xfId="1627"/>
    <cellStyle name="_도곡교 교대 수량_신촌-유곡(암거)_04 BOX집_구조도0_1" xfId="1628"/>
    <cellStyle name="_도곡교 교대 수량_신촌-유곡(암거)_04 BOX집_구조도0_구조도" xfId="1629"/>
    <cellStyle name="_도곡교 교대 수량_신촌-유곡(암거)_04 BOX집_구조도0_구조도_구조도0" xfId="1630"/>
    <cellStyle name="_도곡교 교대 수량_신촌-유곡(암거)_04 BOX집_구조도0_구조도0" xfId="1631"/>
    <cellStyle name="_도곡교 교대 수량_신촌-유곡(암거)_04 BOX집_구조도0_바닥막이구조" xfId="1632"/>
    <cellStyle name="_도곡교 교대 수량_신촌-유곡(암거)_04 BOX집_구조도0_바닥막이구조도" xfId="1633"/>
    <cellStyle name="_도곡교 교대 수량_신촌-유곡(암거)_04 BOX집_내역서2" xfId="1634"/>
    <cellStyle name="_도곡교 교대 수량_신촌-유곡(암거)_04 BOX집_바닥막이구조" xfId="1635"/>
    <cellStyle name="_도곡교 교대 수량_신촌-유곡(암거)_04 BOX집_설계내역(원본)" xfId="1636"/>
    <cellStyle name="_도곡교 교대 수량_신촌-유곡(암거)_04 BOX집_설계내역(원본)_설계내역(구미정)" xfId="1637"/>
    <cellStyle name="_도곡교 교대 수량_신촌-유곡(암거)_04 BOX집_설계내역(원본)_설계내역(원본)" xfId="1638"/>
    <cellStyle name="_도곡교 교대 수량_신촌-유곡(암거)_구조도" xfId="1639"/>
    <cellStyle name="_도곡교 교대 수량_신촌-유곡(암거)_구조도_계간수로" xfId="1640"/>
    <cellStyle name="_도곡교 교대 수량_신촌-유곡(암거)_구조도_구조도" xfId="1641"/>
    <cellStyle name="_도곡교 교대 수량_신촌-유곡(암거)_구조도_구조도." xfId="1642"/>
    <cellStyle name="_도곡교 교대 수량_신촌-유곡(암거)_구조도_구조도_1" xfId="1643"/>
    <cellStyle name="_도곡교 교대 수량_신촌-유곡(암거)_구조도_구조도_a" xfId="1647"/>
    <cellStyle name="_도곡교 교대 수량_신촌-유곡(암거)_구조도_구조도_구조도" xfId="1644"/>
    <cellStyle name="_도곡교 교대 수량_신촌-유곡(암거)_구조도_구조도_구조도0" xfId="1645"/>
    <cellStyle name="_도곡교 교대 수량_신촌-유곡(암거)_구조도_구조도_변경" xfId="1646"/>
    <cellStyle name="_도곡교 교대 수량_신촌-유곡(암거)_구조도_구조도0" xfId="1648"/>
    <cellStyle name="_도곡교 교대 수량_신촌-유곡(암거)_구조도_구조도0_1" xfId="1649"/>
    <cellStyle name="_도곡교 교대 수량_신촌-유곡(암거)_구조도_구조도0_구조도0" xfId="1650"/>
    <cellStyle name="_도곡교 교대 수량_신촌-유곡(암거)_구조도_구조도22" xfId="1651"/>
    <cellStyle name="_도곡교 교대 수량_신촌-유곡(암거)_구조도_구조도-흙막이~" xfId="1652"/>
    <cellStyle name="_도곡교 교대 수량_신촌-유곡(암거)_구조도_구조물도" xfId="1653"/>
    <cellStyle name="_도곡교 교대 수량_신촌-유곡(암거)_구조도_바닥막이구조" xfId="1654"/>
    <cellStyle name="_도곡교 교대 수량_신촌-유곡(암거)_구조도_바닥막이구조도" xfId="1655"/>
    <cellStyle name="_도곡교 교대 수량_신촌-유곡(암거)_구조도_보막이구조도" xfId="1656"/>
    <cellStyle name="_도곡교 교대 수량_신촌-유곡(암거)_구조도0" xfId="1657"/>
    <cellStyle name="_도곡교 교대 수량_신촌-유곡(암거)_구조도0_1" xfId="1658"/>
    <cellStyle name="_도곡교 교대 수량_신촌-유곡(암거)_구조도0_구조도" xfId="1659"/>
    <cellStyle name="_도곡교 교대 수량_신촌-유곡(암거)_구조도0_구조도_구조도0" xfId="1660"/>
    <cellStyle name="_도곡교 교대 수량_신촌-유곡(암거)_구조도0_구조도0" xfId="1661"/>
    <cellStyle name="_도곡교 교대 수량_신촌-유곡(암거)_구조도0_바닥막이구조" xfId="1662"/>
    <cellStyle name="_도곡교 교대 수량_신촌-유곡(암거)_구조도0_바닥막이구조도" xfId="1663"/>
    <cellStyle name="_도곡교 교대 수량_신촌-유곡(암거)_내역서2" xfId="1664"/>
    <cellStyle name="_도곡교 교대 수량_신촌-유곡(암거)_바닥막이구조" xfId="1665"/>
    <cellStyle name="_도곡교 교대 수량_신촌-유곡(암거)_설계내역(원본)" xfId="1666"/>
    <cellStyle name="_도곡교 교대 수량_신촌-유곡(암거)_설계내역(원본)_설계내역(구미정)" xfId="1667"/>
    <cellStyle name="_도곡교 교대 수량_신촌-유곡(암거)_설계내역(원본)_설계내역(원본)" xfId="1668"/>
    <cellStyle name="_도곡교 교대 수량_암거수량" xfId="1669"/>
    <cellStyle name="_도곡교 교대 수량_암거수량(2)" xfId="1670"/>
    <cellStyle name="_도곡교 교대 수량_암거수량(2)_04 BOX집" xfId="1671"/>
    <cellStyle name="_도곡교 교대 수량_암거수량(2)_04 BOX집_구조도" xfId="1672"/>
    <cellStyle name="_도곡교 교대 수량_암거수량(2)_04 BOX집_구조도_계간수로" xfId="1673"/>
    <cellStyle name="_도곡교 교대 수량_암거수량(2)_04 BOX집_구조도_구조도" xfId="1674"/>
    <cellStyle name="_도곡교 교대 수량_암거수량(2)_04 BOX집_구조도_구조도." xfId="1675"/>
    <cellStyle name="_도곡교 교대 수량_암거수량(2)_04 BOX집_구조도_구조도_1" xfId="1676"/>
    <cellStyle name="_도곡교 교대 수량_암거수량(2)_04 BOX집_구조도_구조도_a" xfId="1680"/>
    <cellStyle name="_도곡교 교대 수량_암거수량(2)_04 BOX집_구조도_구조도_구조도" xfId="1677"/>
    <cellStyle name="_도곡교 교대 수량_암거수량(2)_04 BOX집_구조도_구조도_구조도0" xfId="1678"/>
    <cellStyle name="_도곡교 교대 수량_암거수량(2)_04 BOX집_구조도_구조도_변경" xfId="1679"/>
    <cellStyle name="_도곡교 교대 수량_암거수량(2)_04 BOX집_구조도_구조도0" xfId="1681"/>
    <cellStyle name="_도곡교 교대 수량_암거수량(2)_04 BOX집_구조도_구조도0_1" xfId="1682"/>
    <cellStyle name="_도곡교 교대 수량_암거수량(2)_04 BOX집_구조도_구조도0_구조도0" xfId="1683"/>
    <cellStyle name="_도곡교 교대 수량_암거수량(2)_04 BOX집_구조도_구조도22" xfId="1684"/>
    <cellStyle name="_도곡교 교대 수량_암거수량(2)_04 BOX집_구조도_구조도-흙막이~" xfId="1685"/>
    <cellStyle name="_도곡교 교대 수량_암거수량(2)_04 BOX집_구조도_구조물도" xfId="1686"/>
    <cellStyle name="_도곡교 교대 수량_암거수량(2)_04 BOX집_구조도_바닥막이구조" xfId="1687"/>
    <cellStyle name="_도곡교 교대 수량_암거수량(2)_04 BOX집_구조도_바닥막이구조도" xfId="1688"/>
    <cellStyle name="_도곡교 교대 수량_암거수량(2)_04 BOX집_구조도_보막이구조도" xfId="1689"/>
    <cellStyle name="_도곡교 교대 수량_암거수량(2)_04 BOX집_구조도0" xfId="1690"/>
    <cellStyle name="_도곡교 교대 수량_암거수량(2)_04 BOX집_구조도0_1" xfId="1691"/>
    <cellStyle name="_도곡교 교대 수량_암거수량(2)_04 BOX집_구조도0_구조도" xfId="1692"/>
    <cellStyle name="_도곡교 교대 수량_암거수량(2)_04 BOX집_구조도0_구조도_구조도0" xfId="1693"/>
    <cellStyle name="_도곡교 교대 수량_암거수량(2)_04 BOX집_구조도0_구조도0" xfId="1694"/>
    <cellStyle name="_도곡교 교대 수량_암거수량(2)_04 BOX집_구조도0_바닥막이구조" xfId="1695"/>
    <cellStyle name="_도곡교 교대 수량_암거수량(2)_04 BOX집_구조도0_바닥막이구조도" xfId="1696"/>
    <cellStyle name="_도곡교 교대 수량_암거수량(2)_04 BOX집_내역서2" xfId="1697"/>
    <cellStyle name="_도곡교 교대 수량_암거수량(2)_04 BOX집_바닥막이구조" xfId="1698"/>
    <cellStyle name="_도곡교 교대 수량_암거수량(2)_04 BOX집_설계내역(원본)" xfId="1699"/>
    <cellStyle name="_도곡교 교대 수량_암거수량(2)_04 BOX집_설계내역(원본)_설계내역(구미정)" xfId="1700"/>
    <cellStyle name="_도곡교 교대 수량_암거수량(2)_04 BOX집_설계내역(원본)_설계내역(원본)" xfId="1701"/>
    <cellStyle name="_도곡교 교대 수량_암거수량(2)_구조도" xfId="1702"/>
    <cellStyle name="_도곡교 교대 수량_암거수량(2)_구조도_계간수로" xfId="1703"/>
    <cellStyle name="_도곡교 교대 수량_암거수량(2)_구조도_구조도" xfId="1704"/>
    <cellStyle name="_도곡교 교대 수량_암거수량(2)_구조도_구조도." xfId="1705"/>
    <cellStyle name="_도곡교 교대 수량_암거수량(2)_구조도_구조도_1" xfId="1706"/>
    <cellStyle name="_도곡교 교대 수량_암거수량(2)_구조도_구조도_a" xfId="1710"/>
    <cellStyle name="_도곡교 교대 수량_암거수량(2)_구조도_구조도_구조도" xfId="1707"/>
    <cellStyle name="_도곡교 교대 수량_암거수량(2)_구조도_구조도_구조도0" xfId="1708"/>
    <cellStyle name="_도곡교 교대 수량_암거수량(2)_구조도_구조도_변경" xfId="1709"/>
    <cellStyle name="_도곡교 교대 수량_암거수량(2)_구조도_구조도0" xfId="1711"/>
    <cellStyle name="_도곡교 교대 수량_암거수량(2)_구조도_구조도0_1" xfId="1712"/>
    <cellStyle name="_도곡교 교대 수량_암거수량(2)_구조도_구조도0_구조도0" xfId="1713"/>
    <cellStyle name="_도곡교 교대 수량_암거수량(2)_구조도_구조도22" xfId="1714"/>
    <cellStyle name="_도곡교 교대 수량_암거수량(2)_구조도_구조도-흙막이~" xfId="1715"/>
    <cellStyle name="_도곡교 교대 수량_암거수량(2)_구조도_구조물도" xfId="1716"/>
    <cellStyle name="_도곡교 교대 수량_암거수량(2)_구조도_바닥막이구조" xfId="1717"/>
    <cellStyle name="_도곡교 교대 수량_암거수량(2)_구조도_바닥막이구조도" xfId="1718"/>
    <cellStyle name="_도곡교 교대 수량_암거수량(2)_구조도_보막이구조도" xfId="1719"/>
    <cellStyle name="_도곡교 교대 수량_암거수량(2)_구조도0" xfId="1720"/>
    <cellStyle name="_도곡교 교대 수량_암거수량(2)_구조도0_1" xfId="1721"/>
    <cellStyle name="_도곡교 교대 수량_암거수량(2)_구조도0_구조도" xfId="1722"/>
    <cellStyle name="_도곡교 교대 수량_암거수량(2)_구조도0_구조도_구조도0" xfId="1723"/>
    <cellStyle name="_도곡교 교대 수량_암거수량(2)_구조도0_구조도0" xfId="1724"/>
    <cellStyle name="_도곡교 교대 수량_암거수량(2)_구조도0_바닥막이구조" xfId="1725"/>
    <cellStyle name="_도곡교 교대 수량_암거수량(2)_구조도0_바닥막이구조도" xfId="1726"/>
    <cellStyle name="_도곡교 교대 수량_암거수량(2)_내역서2" xfId="1727"/>
    <cellStyle name="_도곡교 교대 수량_암거수량(2)_바닥막이구조" xfId="1728"/>
    <cellStyle name="_도곡교 교대 수량_암거수량(2)_설계내역(원본)" xfId="1729"/>
    <cellStyle name="_도곡교 교대 수량_암거수량(2)_설계내역(원본)_설계내역(구미정)" xfId="1730"/>
    <cellStyle name="_도곡교 교대 수량_암거수량(2)_설계내역(원본)_설계내역(원본)" xfId="1731"/>
    <cellStyle name="_도곡교 교대 수량_암거수량_04 BOX집" xfId="1732"/>
    <cellStyle name="_도곡교 교대 수량_암거수량_04 BOX집_구조도" xfId="1733"/>
    <cellStyle name="_도곡교 교대 수량_암거수량_04 BOX집_구조도_계간수로" xfId="1734"/>
    <cellStyle name="_도곡교 교대 수량_암거수량_04 BOX집_구조도_구조도" xfId="1735"/>
    <cellStyle name="_도곡교 교대 수량_암거수량_04 BOX집_구조도_구조도." xfId="1736"/>
    <cellStyle name="_도곡교 교대 수량_암거수량_04 BOX집_구조도_구조도_1" xfId="1737"/>
    <cellStyle name="_도곡교 교대 수량_암거수량_04 BOX집_구조도_구조도_a" xfId="1741"/>
    <cellStyle name="_도곡교 교대 수량_암거수량_04 BOX집_구조도_구조도_구조도" xfId="1738"/>
    <cellStyle name="_도곡교 교대 수량_암거수량_04 BOX집_구조도_구조도_구조도0" xfId="1739"/>
    <cellStyle name="_도곡교 교대 수량_암거수량_04 BOX집_구조도_구조도_변경" xfId="1740"/>
    <cellStyle name="_도곡교 교대 수량_암거수량_04 BOX집_구조도_구조도0" xfId="1742"/>
    <cellStyle name="_도곡교 교대 수량_암거수량_04 BOX집_구조도_구조도0_1" xfId="1743"/>
    <cellStyle name="_도곡교 교대 수량_암거수량_04 BOX집_구조도_구조도0_구조도0" xfId="1744"/>
    <cellStyle name="_도곡교 교대 수량_암거수량_04 BOX집_구조도_구조도22" xfId="1745"/>
    <cellStyle name="_도곡교 교대 수량_암거수량_04 BOX집_구조도_구조도-흙막이~" xfId="1746"/>
    <cellStyle name="_도곡교 교대 수량_암거수량_04 BOX집_구조도_구조물도" xfId="1747"/>
    <cellStyle name="_도곡교 교대 수량_암거수량_04 BOX집_구조도_바닥막이구조" xfId="1748"/>
    <cellStyle name="_도곡교 교대 수량_암거수량_04 BOX집_구조도_바닥막이구조도" xfId="1749"/>
    <cellStyle name="_도곡교 교대 수량_암거수량_04 BOX집_구조도_보막이구조도" xfId="1750"/>
    <cellStyle name="_도곡교 교대 수량_암거수량_04 BOX집_구조도0" xfId="1751"/>
    <cellStyle name="_도곡교 교대 수량_암거수량_04 BOX집_구조도0_1" xfId="1752"/>
    <cellStyle name="_도곡교 교대 수량_암거수량_04 BOX집_구조도0_구조도" xfId="1753"/>
    <cellStyle name="_도곡교 교대 수량_암거수량_04 BOX집_구조도0_구조도_구조도0" xfId="1754"/>
    <cellStyle name="_도곡교 교대 수량_암거수량_04 BOX집_구조도0_구조도0" xfId="1755"/>
    <cellStyle name="_도곡교 교대 수량_암거수량_04 BOX집_구조도0_바닥막이구조" xfId="1756"/>
    <cellStyle name="_도곡교 교대 수량_암거수량_04 BOX집_구조도0_바닥막이구조도" xfId="1757"/>
    <cellStyle name="_도곡교 교대 수량_암거수량_04 BOX집_내역서2" xfId="1758"/>
    <cellStyle name="_도곡교 교대 수량_암거수량_04 BOX집_바닥막이구조" xfId="1759"/>
    <cellStyle name="_도곡교 교대 수량_암거수량_04 BOX집_설계내역(원본)" xfId="1760"/>
    <cellStyle name="_도곡교 교대 수량_암거수량_04 BOX집_설계내역(원본)_설계내역(구미정)" xfId="1761"/>
    <cellStyle name="_도곡교 교대 수량_암거수량_04 BOX집_설계내역(원본)_설계내역(원본)" xfId="1762"/>
    <cellStyle name="_도곡교 교대 수량_암거수량_구조도" xfId="1763"/>
    <cellStyle name="_도곡교 교대 수량_암거수량_구조도_계간수로" xfId="1764"/>
    <cellStyle name="_도곡교 교대 수량_암거수량_구조도_구조도" xfId="1765"/>
    <cellStyle name="_도곡교 교대 수량_암거수량_구조도_구조도." xfId="1766"/>
    <cellStyle name="_도곡교 교대 수량_암거수량_구조도_구조도_1" xfId="1767"/>
    <cellStyle name="_도곡교 교대 수량_암거수량_구조도_구조도_a" xfId="1771"/>
    <cellStyle name="_도곡교 교대 수량_암거수량_구조도_구조도_구조도" xfId="1768"/>
    <cellStyle name="_도곡교 교대 수량_암거수량_구조도_구조도_구조도0" xfId="1769"/>
    <cellStyle name="_도곡교 교대 수량_암거수량_구조도_구조도_변경" xfId="1770"/>
    <cellStyle name="_도곡교 교대 수량_암거수량_구조도_구조도0" xfId="1772"/>
    <cellStyle name="_도곡교 교대 수량_암거수량_구조도_구조도0_1" xfId="1773"/>
    <cellStyle name="_도곡교 교대 수량_암거수량_구조도_구조도0_구조도0" xfId="1774"/>
    <cellStyle name="_도곡교 교대 수량_암거수량_구조도_구조도22" xfId="1775"/>
    <cellStyle name="_도곡교 교대 수량_암거수량_구조도_구조도-흙막이~" xfId="1776"/>
    <cellStyle name="_도곡교 교대 수량_암거수량_구조도_구조물도" xfId="1777"/>
    <cellStyle name="_도곡교 교대 수량_암거수량_구조도_바닥막이구조" xfId="1778"/>
    <cellStyle name="_도곡교 교대 수량_암거수량_구조도_바닥막이구조도" xfId="1779"/>
    <cellStyle name="_도곡교 교대 수량_암거수량_구조도_보막이구조도" xfId="1780"/>
    <cellStyle name="_도곡교 교대 수량_암거수량_구조도0" xfId="1781"/>
    <cellStyle name="_도곡교 교대 수량_암거수량_구조도0_1" xfId="1782"/>
    <cellStyle name="_도곡교 교대 수량_암거수량_구조도0_구조도" xfId="1783"/>
    <cellStyle name="_도곡교 교대 수량_암거수량_구조도0_구조도_구조도0" xfId="1784"/>
    <cellStyle name="_도곡교 교대 수량_암거수량_구조도0_구조도0" xfId="1785"/>
    <cellStyle name="_도곡교 교대 수량_암거수량_구조도0_바닥막이구조" xfId="1786"/>
    <cellStyle name="_도곡교 교대 수량_암거수량_구조도0_바닥막이구조도" xfId="1787"/>
    <cellStyle name="_도곡교 교대 수량_암거수량_내역서2" xfId="1788"/>
    <cellStyle name="_도곡교 교대 수량_암거수량_바닥막이구조" xfId="1789"/>
    <cellStyle name="_도곡교 교대 수량_암거수량_설계내역(원본)" xfId="1790"/>
    <cellStyle name="_도곡교 교대 수량_암거수량_설계내역(원본)_설계내역(구미정)" xfId="1791"/>
    <cellStyle name="_도곡교 교대 수량_암거수량_설계내역(원본)_설계내역(원본)" xfId="1792"/>
    <cellStyle name="_두릉1제 수량산출서" xfId="1793"/>
    <cellStyle name="_바닥막이구조" xfId="1794"/>
    <cellStyle name="_배수공집계" xfId="1795"/>
    <cellStyle name="_배수공집계_두릉1제 수량산출서" xfId="1796"/>
    <cellStyle name="_배수공집계_인계1공구 수량산출" xfId="1797"/>
    <cellStyle name="_배수공집계_총자재집계표" xfId="1798"/>
    <cellStyle name="_부대공A" xfId="1799"/>
    <cellStyle name="_부대공A_두릉1제 수량산출서" xfId="1800"/>
    <cellStyle name="_부대공A_인계1공구 수량산출" xfId="1801"/>
    <cellStyle name="_부대공A_총자재집계표" xfId="1802"/>
    <cellStyle name="_사본 - 승본도로수량(금회분)" xfId="1803"/>
    <cellStyle name="_사본 - 승본도로수량(금회분)_두릉1제 수량산출서" xfId="1804"/>
    <cellStyle name="_사본 - 승본도로수량(금회분)_인계1공구 수량산출" xfId="1805"/>
    <cellStyle name="_사본 - 승본도로수량(금회분)_총자재집계표" xfId="1806"/>
    <cellStyle name="_석 축A" xfId="1807"/>
    <cellStyle name="_석 축A_두릉1제 수량산출서" xfId="1808"/>
    <cellStyle name="_석 축A_인계1공구 수량산출" xfId="1809"/>
    <cellStyle name="_석 축A_총자재집계표" xfId="1810"/>
    <cellStyle name="_설계내역(원본)" xfId="1811"/>
    <cellStyle name="_설계내역(원본)_설계내역(구미정)" xfId="1812"/>
    <cellStyle name="_설계내역(원본)_설계내역(원본)" xfId="1813"/>
    <cellStyle name="_수 량 연화.내감" xfId="1814"/>
    <cellStyle name="_수 량 연화.내감_금산제수량(전체최종)" xfId="1815"/>
    <cellStyle name="_수 량 연화.내감_금산제수량(전체최종)_두릉1제 수량산출서" xfId="1816"/>
    <cellStyle name="_수 량 연화.내감_금산제수량(전체최종)_인계1공구 수량산출" xfId="1817"/>
    <cellStyle name="_수 량 연화.내감_금산제수량(전체최종)_총자재집계표" xfId="1818"/>
    <cellStyle name="_수 량 연화.내감_두릉1제 수량산출서" xfId="1819"/>
    <cellStyle name="_수 량 연화.내감_인계1공구 수량산출" xfId="1820"/>
    <cellStyle name="_수 량 연화.내감_총자재집계표" xfId="1821"/>
    <cellStyle name="_수량금회 연화.내감" xfId="1822"/>
    <cellStyle name="_수량금회 연화.내감_금산제수량(전체최종)" xfId="1823"/>
    <cellStyle name="_수량금회 연화.내감_금산제수량(전체최종)_두릉1제 수량산출서" xfId="1824"/>
    <cellStyle name="_수량금회 연화.내감_금산제수량(전체최종)_인계1공구 수량산출" xfId="1825"/>
    <cellStyle name="_수량금회 연화.내감_금산제수량(전체최종)_총자재집계표" xfId="1826"/>
    <cellStyle name="_수량금회 연화.내감_두릉1제 수량산출서" xfId="1827"/>
    <cellStyle name="_수량금회 연화.내감_인계1공구 수량산출" xfId="1828"/>
    <cellStyle name="_수량금회 연화.내감_총자재집계표" xfId="1829"/>
    <cellStyle name="_수량산출 구눌하수도" xfId="1830"/>
    <cellStyle name="_수량산출 구눌하수도_금산제수량(전체최종)" xfId="1831"/>
    <cellStyle name="_수량산출 구눌하수도_금산제수량(전체최종)_두릉1제 수량산출서" xfId="1832"/>
    <cellStyle name="_수량산출 구눌하수도_금산제수량(전체최종)_인계1공구 수량산출" xfId="1833"/>
    <cellStyle name="_수량산출 구눌하수도_금산제수량(전체최종)_총자재집계표" xfId="1834"/>
    <cellStyle name="_수량산출 구눌하수도_두릉1제 수량산출서" xfId="1835"/>
    <cellStyle name="_수량산출 구눌하수도_인계1공구 수량산출" xfId="1836"/>
    <cellStyle name="_수량산출 구눌하수도_총자재집계표" xfId="1837"/>
    <cellStyle name="_수량산출 음지하천" xfId="1838"/>
    <cellStyle name="_수량산출 음지하천_금산제수량(전체최종)" xfId="1839"/>
    <cellStyle name="_수량산출 음지하천_금산제수량(전체최종)_두릉1제 수량산출서" xfId="1840"/>
    <cellStyle name="_수량산출 음지하천_금산제수량(전체최종)_인계1공구 수량산출" xfId="1841"/>
    <cellStyle name="_수량산출 음지하천_금산제수량(전체최종)_총자재집계표" xfId="1842"/>
    <cellStyle name="_수량산출 음지하천_두릉1제 수량산출서" xfId="1843"/>
    <cellStyle name="_수량산출 음지하천_인계1공구 수량산출" xfId="1844"/>
    <cellStyle name="_수량산출 음지하천_총자재집계표" xfId="1845"/>
    <cellStyle name="_수량산출(기산각산)" xfId="1846"/>
    <cellStyle name="_수량산출(영덕 축산 도곡)(L=0.64km)" xfId="1847"/>
    <cellStyle name="_수량산출-경산 하양 대곡(수정)" xfId="1848"/>
    <cellStyle name="_수량산출-경산 하양 사기(BP~58)" xfId="1850"/>
    <cellStyle name="_수량산출-경산 하양 사기(수정)" xfId="1849"/>
    <cellStyle name="_수량산출-경산하양사기~대곡(NO.62)" xfId="1851"/>
    <cellStyle name="_수량산출-고령 개진 오사 ~ 구곡(완)" xfId="1852"/>
    <cellStyle name="_수량산출-고령 저전~덕곡 본리(본선)" xfId="1853"/>
    <cellStyle name="_수량산출-금수 무학" xfId="1854"/>
    <cellStyle name="_수량산출-선남 관화 ~ 도흥" xfId="1855"/>
    <cellStyle name="_수량산출-선남 관화 ~ 도흥-" xfId="1856"/>
    <cellStyle name="_수량산출-수정" xfId="1857"/>
    <cellStyle name="_수량산출-울진서소광~두천(NO.243)" xfId="1858"/>
    <cellStyle name="_수량산출-포항 기계 미현 ~ 신광 죽성(NO.26)" xfId="1859"/>
    <cellStyle name="_승본도로수량(금회분)" xfId="1860"/>
    <cellStyle name="_승본도로수량(금회분)_두릉1제 수량산출서" xfId="1861"/>
    <cellStyle name="_승본도로수량(금회분)_인계1공구 수량산출" xfId="1862"/>
    <cellStyle name="_승본도로수량(금회분)_총자재집계표" xfId="1863"/>
    <cellStyle name="_승본도로수량산출" xfId="1864"/>
    <cellStyle name="_승본도로수량산출_두릉1제 수량산출서" xfId="1865"/>
    <cellStyle name="_승본도로수량산출_인계1공구 수량산출" xfId="1866"/>
    <cellStyle name="_승본도로수량산출_총자재집계표" xfId="1867"/>
    <cellStyle name="_신당천수량 변경(전체)" xfId="1868"/>
    <cellStyle name="_신당천수량 변경(전체)_두릉1제 수량산출서" xfId="1869"/>
    <cellStyle name="_신당천수량 변경(전체)_인계1공구 수량산출" xfId="1870"/>
    <cellStyle name="_신당천수량 변경(전체)_총자재집계표" xfId="1871"/>
    <cellStyle name="_신촌-유곡(암거)" xfId="1872"/>
    <cellStyle name="_신촌-유곡(암거)_04 BOX집" xfId="1873"/>
    <cellStyle name="_신촌-유곡(암거)_04 BOX집_구조도" xfId="1874"/>
    <cellStyle name="_신촌-유곡(암거)_04 BOX집_구조도_계간수로" xfId="1875"/>
    <cellStyle name="_신촌-유곡(암거)_04 BOX집_구조도_구조도" xfId="1876"/>
    <cellStyle name="_신촌-유곡(암거)_04 BOX집_구조도_구조도." xfId="1877"/>
    <cellStyle name="_신촌-유곡(암거)_04 BOX집_구조도_구조도_1" xfId="1878"/>
    <cellStyle name="_신촌-유곡(암거)_04 BOX집_구조도_구조도_a" xfId="1882"/>
    <cellStyle name="_신촌-유곡(암거)_04 BOX집_구조도_구조도_구조도" xfId="1879"/>
    <cellStyle name="_신촌-유곡(암거)_04 BOX집_구조도_구조도_구조도0" xfId="1880"/>
    <cellStyle name="_신촌-유곡(암거)_04 BOX집_구조도_구조도_변경" xfId="1881"/>
    <cellStyle name="_신촌-유곡(암거)_04 BOX집_구조도_구조도0" xfId="1883"/>
    <cellStyle name="_신촌-유곡(암거)_04 BOX집_구조도_구조도0_1" xfId="1884"/>
    <cellStyle name="_신촌-유곡(암거)_04 BOX집_구조도_구조도0_구조도0" xfId="1885"/>
    <cellStyle name="_신촌-유곡(암거)_04 BOX집_구조도_구조도22" xfId="1886"/>
    <cellStyle name="_신촌-유곡(암거)_04 BOX집_구조도_구조도-흙막이~" xfId="1887"/>
    <cellStyle name="_신촌-유곡(암거)_04 BOX집_구조도_구조물도" xfId="1888"/>
    <cellStyle name="_신촌-유곡(암거)_04 BOX집_구조도_바닥막이구조" xfId="1889"/>
    <cellStyle name="_신촌-유곡(암거)_04 BOX집_구조도_바닥막이구조도" xfId="1890"/>
    <cellStyle name="_신촌-유곡(암거)_04 BOX집_구조도_보막이구조도" xfId="1891"/>
    <cellStyle name="_신촌-유곡(암거)_04 BOX집_구조도0" xfId="1892"/>
    <cellStyle name="_신촌-유곡(암거)_04 BOX집_구조도0_1" xfId="1893"/>
    <cellStyle name="_신촌-유곡(암거)_04 BOX집_구조도0_구조도" xfId="1894"/>
    <cellStyle name="_신촌-유곡(암거)_04 BOX집_구조도0_구조도_구조도0" xfId="1895"/>
    <cellStyle name="_신촌-유곡(암거)_04 BOX집_구조도0_구조도0" xfId="1896"/>
    <cellStyle name="_신촌-유곡(암거)_04 BOX집_구조도0_바닥막이구조" xfId="1897"/>
    <cellStyle name="_신촌-유곡(암거)_04 BOX집_구조도0_바닥막이구조도" xfId="1898"/>
    <cellStyle name="_신촌-유곡(암거)_04 BOX집_내역서2" xfId="1899"/>
    <cellStyle name="_신촌-유곡(암거)_04 BOX집_바닥막이구조" xfId="1900"/>
    <cellStyle name="_신촌-유곡(암거)_04 BOX집_설계내역(원본)" xfId="1901"/>
    <cellStyle name="_신촌-유곡(암거)_04 BOX집_설계내역(원본)_설계내역(구미정)" xfId="1902"/>
    <cellStyle name="_신촌-유곡(암거)_04 BOX집_설계내역(원본)_설계내역(원본)" xfId="1903"/>
    <cellStyle name="_신촌-유곡(암거)_구조도" xfId="1904"/>
    <cellStyle name="_신촌-유곡(암거)_구조도_계간수로" xfId="1905"/>
    <cellStyle name="_신촌-유곡(암거)_구조도_구조도" xfId="1906"/>
    <cellStyle name="_신촌-유곡(암거)_구조도_구조도." xfId="1907"/>
    <cellStyle name="_신촌-유곡(암거)_구조도_구조도_1" xfId="1908"/>
    <cellStyle name="_신촌-유곡(암거)_구조도_구조도_a" xfId="1912"/>
    <cellStyle name="_신촌-유곡(암거)_구조도_구조도_구조도" xfId="1909"/>
    <cellStyle name="_신촌-유곡(암거)_구조도_구조도_구조도0" xfId="1910"/>
    <cellStyle name="_신촌-유곡(암거)_구조도_구조도_변경" xfId="1911"/>
    <cellStyle name="_신촌-유곡(암거)_구조도_구조도0" xfId="1913"/>
    <cellStyle name="_신촌-유곡(암거)_구조도_구조도0_1" xfId="1914"/>
    <cellStyle name="_신촌-유곡(암거)_구조도_구조도0_구조도0" xfId="1915"/>
    <cellStyle name="_신촌-유곡(암거)_구조도_구조도22" xfId="1916"/>
    <cellStyle name="_신촌-유곡(암거)_구조도_구조도-흙막이~" xfId="1917"/>
    <cellStyle name="_신촌-유곡(암거)_구조도_구조물도" xfId="1918"/>
    <cellStyle name="_신촌-유곡(암거)_구조도_바닥막이구조" xfId="1919"/>
    <cellStyle name="_신촌-유곡(암거)_구조도_바닥막이구조도" xfId="1920"/>
    <cellStyle name="_신촌-유곡(암거)_구조도_보막이구조도" xfId="1921"/>
    <cellStyle name="_신촌-유곡(암거)_구조도0" xfId="1922"/>
    <cellStyle name="_신촌-유곡(암거)_구조도0_1" xfId="1923"/>
    <cellStyle name="_신촌-유곡(암거)_구조도0_구조도" xfId="1924"/>
    <cellStyle name="_신촌-유곡(암거)_구조도0_구조도_구조도0" xfId="1925"/>
    <cellStyle name="_신촌-유곡(암거)_구조도0_구조도0" xfId="1926"/>
    <cellStyle name="_신촌-유곡(암거)_구조도0_바닥막이구조" xfId="1927"/>
    <cellStyle name="_신촌-유곡(암거)_구조도0_바닥막이구조도" xfId="1928"/>
    <cellStyle name="_신촌-유곡(암거)_내역서2" xfId="1929"/>
    <cellStyle name="_신촌-유곡(암거)_바닥막이구조" xfId="1930"/>
    <cellStyle name="_신촌-유곡(암거)_설계내역(원본)" xfId="1931"/>
    <cellStyle name="_신촌-유곡(암거)_설계내역(원본)_설계내역(구미정)" xfId="1932"/>
    <cellStyle name="_신촌-유곡(암거)_설계내역(원본)_설계내역(원본)" xfId="1933"/>
    <cellStyle name="_암  거" xfId="1934"/>
    <cellStyle name="_암  거_두릉1제 수량산출서" xfId="1935"/>
    <cellStyle name="_암  거_인계1공구 수량산출" xfId="1936"/>
    <cellStyle name="_암  거_총자재집계표" xfId="1937"/>
    <cellStyle name="_암  거04" xfId="1938"/>
    <cellStyle name="_암  거04_두릉1제 수량산출서" xfId="1939"/>
    <cellStyle name="_암  거04_인계1공구 수량산출" xfId="1940"/>
    <cellStyle name="_암  거04_총자재집계표" xfId="1941"/>
    <cellStyle name="_암거수량" xfId="1942"/>
    <cellStyle name="_암거수량(2)" xfId="1943"/>
    <cellStyle name="_암거수량(2)_04 BOX집" xfId="1944"/>
    <cellStyle name="_암거수량(2)_04 BOX집_구조도" xfId="1945"/>
    <cellStyle name="_암거수량(2)_04 BOX집_구조도_계간수로" xfId="1946"/>
    <cellStyle name="_암거수량(2)_04 BOX집_구조도_구조도" xfId="1947"/>
    <cellStyle name="_암거수량(2)_04 BOX집_구조도_구조도." xfId="1948"/>
    <cellStyle name="_암거수량(2)_04 BOX집_구조도_구조도_1" xfId="1949"/>
    <cellStyle name="_암거수량(2)_04 BOX집_구조도_구조도_a" xfId="1953"/>
    <cellStyle name="_암거수량(2)_04 BOX집_구조도_구조도_구조도" xfId="1950"/>
    <cellStyle name="_암거수량(2)_04 BOX집_구조도_구조도_구조도0" xfId="1951"/>
    <cellStyle name="_암거수량(2)_04 BOX집_구조도_구조도_변경" xfId="1952"/>
    <cellStyle name="_암거수량(2)_04 BOX집_구조도_구조도0" xfId="1954"/>
    <cellStyle name="_암거수량(2)_04 BOX집_구조도_구조도0_1" xfId="1955"/>
    <cellStyle name="_암거수량(2)_04 BOX집_구조도_구조도0_구조도0" xfId="1956"/>
    <cellStyle name="_암거수량(2)_04 BOX집_구조도_구조도22" xfId="1957"/>
    <cellStyle name="_암거수량(2)_04 BOX집_구조도_구조도-흙막이~" xfId="1958"/>
    <cellStyle name="_암거수량(2)_04 BOX집_구조도_구조물도" xfId="1959"/>
    <cellStyle name="_암거수량(2)_04 BOX집_구조도_바닥막이구조" xfId="1960"/>
    <cellStyle name="_암거수량(2)_04 BOX집_구조도_바닥막이구조도" xfId="1961"/>
    <cellStyle name="_암거수량(2)_04 BOX집_구조도_보막이구조도" xfId="1962"/>
    <cellStyle name="_암거수량(2)_04 BOX집_구조도0" xfId="1963"/>
    <cellStyle name="_암거수량(2)_04 BOX집_구조도0_1" xfId="1964"/>
    <cellStyle name="_암거수량(2)_04 BOX집_구조도0_구조도" xfId="1965"/>
    <cellStyle name="_암거수량(2)_04 BOX집_구조도0_구조도_구조도0" xfId="1966"/>
    <cellStyle name="_암거수량(2)_04 BOX집_구조도0_구조도0" xfId="1967"/>
    <cellStyle name="_암거수량(2)_04 BOX집_구조도0_바닥막이구조" xfId="1968"/>
    <cellStyle name="_암거수량(2)_04 BOX집_구조도0_바닥막이구조도" xfId="1969"/>
    <cellStyle name="_암거수량(2)_04 BOX집_내역서2" xfId="1970"/>
    <cellStyle name="_암거수량(2)_04 BOX집_바닥막이구조" xfId="1971"/>
    <cellStyle name="_암거수량(2)_04 BOX집_설계내역(원본)" xfId="1972"/>
    <cellStyle name="_암거수량(2)_04 BOX집_설계내역(원본)_설계내역(구미정)" xfId="1973"/>
    <cellStyle name="_암거수량(2)_04 BOX집_설계내역(원본)_설계내역(원본)" xfId="1974"/>
    <cellStyle name="_암거수량(2)_구조도" xfId="1975"/>
    <cellStyle name="_암거수량(2)_구조도_계간수로" xfId="1976"/>
    <cellStyle name="_암거수량(2)_구조도_구조도" xfId="1977"/>
    <cellStyle name="_암거수량(2)_구조도_구조도." xfId="1978"/>
    <cellStyle name="_암거수량(2)_구조도_구조도_1" xfId="1979"/>
    <cellStyle name="_암거수량(2)_구조도_구조도_a" xfId="1983"/>
    <cellStyle name="_암거수량(2)_구조도_구조도_구조도" xfId="1980"/>
    <cellStyle name="_암거수량(2)_구조도_구조도_구조도0" xfId="1981"/>
    <cellStyle name="_암거수량(2)_구조도_구조도_변경" xfId="1982"/>
    <cellStyle name="_암거수량(2)_구조도_구조도0" xfId="1984"/>
    <cellStyle name="_암거수량(2)_구조도_구조도0_1" xfId="1985"/>
    <cellStyle name="_암거수량(2)_구조도_구조도0_구조도0" xfId="1986"/>
    <cellStyle name="_암거수량(2)_구조도_구조도22" xfId="1987"/>
    <cellStyle name="_암거수량(2)_구조도_구조도-흙막이~" xfId="1988"/>
    <cellStyle name="_암거수량(2)_구조도_구조물도" xfId="1989"/>
    <cellStyle name="_암거수량(2)_구조도_바닥막이구조" xfId="1990"/>
    <cellStyle name="_암거수량(2)_구조도_바닥막이구조도" xfId="1991"/>
    <cellStyle name="_암거수량(2)_구조도_보막이구조도" xfId="1992"/>
    <cellStyle name="_암거수량(2)_구조도0" xfId="1993"/>
    <cellStyle name="_암거수량(2)_구조도0_1" xfId="1994"/>
    <cellStyle name="_암거수량(2)_구조도0_구조도" xfId="1995"/>
    <cellStyle name="_암거수량(2)_구조도0_구조도_구조도0" xfId="1996"/>
    <cellStyle name="_암거수량(2)_구조도0_구조도0" xfId="1997"/>
    <cellStyle name="_암거수량(2)_구조도0_바닥막이구조" xfId="1998"/>
    <cellStyle name="_암거수량(2)_구조도0_바닥막이구조도" xfId="1999"/>
    <cellStyle name="_암거수량(2)_내역서2" xfId="2000"/>
    <cellStyle name="_암거수량(2)_바닥막이구조" xfId="2001"/>
    <cellStyle name="_암거수량(2)_설계내역(원본)" xfId="2002"/>
    <cellStyle name="_암거수량(2)_설계내역(원본)_설계내역(구미정)" xfId="2003"/>
    <cellStyle name="_암거수량(2)_설계내역(원본)_설계내역(원본)" xfId="2004"/>
    <cellStyle name="_암거수량_04 BOX집" xfId="2005"/>
    <cellStyle name="_암거수량_04 BOX집_구조도" xfId="2006"/>
    <cellStyle name="_암거수량_04 BOX집_구조도_계간수로" xfId="2007"/>
    <cellStyle name="_암거수량_04 BOX집_구조도_구조도" xfId="2008"/>
    <cellStyle name="_암거수량_04 BOX집_구조도_구조도." xfId="2009"/>
    <cellStyle name="_암거수량_04 BOX집_구조도_구조도_1" xfId="2010"/>
    <cellStyle name="_암거수량_04 BOX집_구조도_구조도_a" xfId="2014"/>
    <cellStyle name="_암거수량_04 BOX집_구조도_구조도_구조도" xfId="2011"/>
    <cellStyle name="_암거수량_04 BOX집_구조도_구조도_구조도0" xfId="2012"/>
    <cellStyle name="_암거수량_04 BOX집_구조도_구조도_변경" xfId="2013"/>
    <cellStyle name="_암거수량_04 BOX집_구조도_구조도0" xfId="2015"/>
    <cellStyle name="_암거수량_04 BOX집_구조도_구조도0_1" xfId="2016"/>
    <cellStyle name="_암거수량_04 BOX집_구조도_구조도0_구조도0" xfId="2017"/>
    <cellStyle name="_암거수량_04 BOX집_구조도_구조도22" xfId="2018"/>
    <cellStyle name="_암거수량_04 BOX집_구조도_구조도-흙막이~" xfId="2019"/>
    <cellStyle name="_암거수량_04 BOX집_구조도_구조물도" xfId="2020"/>
    <cellStyle name="_암거수량_04 BOX집_구조도_바닥막이구조" xfId="2021"/>
    <cellStyle name="_암거수량_04 BOX집_구조도_바닥막이구조도" xfId="2022"/>
    <cellStyle name="_암거수량_04 BOX집_구조도_보막이구조도" xfId="2023"/>
    <cellStyle name="_암거수량_04 BOX집_구조도0" xfId="2024"/>
    <cellStyle name="_암거수량_04 BOX집_구조도0_1" xfId="2025"/>
    <cellStyle name="_암거수량_04 BOX집_구조도0_구조도" xfId="2026"/>
    <cellStyle name="_암거수량_04 BOX집_구조도0_구조도_구조도0" xfId="2027"/>
    <cellStyle name="_암거수량_04 BOX집_구조도0_구조도0" xfId="2028"/>
    <cellStyle name="_암거수량_04 BOX집_구조도0_바닥막이구조" xfId="2029"/>
    <cellStyle name="_암거수량_04 BOX집_구조도0_바닥막이구조도" xfId="2030"/>
    <cellStyle name="_암거수량_04 BOX집_내역서2" xfId="2031"/>
    <cellStyle name="_암거수량_04 BOX집_바닥막이구조" xfId="2032"/>
    <cellStyle name="_암거수량_04 BOX집_설계내역(원본)" xfId="2033"/>
    <cellStyle name="_암거수량_04 BOX집_설계내역(원본)_설계내역(구미정)" xfId="2034"/>
    <cellStyle name="_암거수량_04 BOX집_설계내역(원본)_설계내역(원본)" xfId="2035"/>
    <cellStyle name="_암거수량_구조도" xfId="2036"/>
    <cellStyle name="_암거수량_구조도_계간수로" xfId="2037"/>
    <cellStyle name="_암거수량_구조도_구조도" xfId="2038"/>
    <cellStyle name="_암거수량_구조도_구조도." xfId="2039"/>
    <cellStyle name="_암거수량_구조도_구조도_1" xfId="2040"/>
    <cellStyle name="_암거수량_구조도_구조도_a" xfId="2044"/>
    <cellStyle name="_암거수량_구조도_구조도_구조도" xfId="2041"/>
    <cellStyle name="_암거수량_구조도_구조도_구조도0" xfId="2042"/>
    <cellStyle name="_암거수량_구조도_구조도_변경" xfId="2043"/>
    <cellStyle name="_암거수량_구조도_구조도0" xfId="2045"/>
    <cellStyle name="_암거수량_구조도_구조도0_1" xfId="2046"/>
    <cellStyle name="_암거수량_구조도_구조도0_구조도0" xfId="2047"/>
    <cellStyle name="_암거수량_구조도_구조도22" xfId="2048"/>
    <cellStyle name="_암거수량_구조도_구조도-흙막이~" xfId="2049"/>
    <cellStyle name="_암거수량_구조도_구조물도" xfId="2050"/>
    <cellStyle name="_암거수량_구조도_바닥막이구조" xfId="2051"/>
    <cellStyle name="_암거수량_구조도_바닥막이구조도" xfId="2052"/>
    <cellStyle name="_암거수량_구조도_보막이구조도" xfId="2053"/>
    <cellStyle name="_암거수량_구조도0" xfId="2054"/>
    <cellStyle name="_암거수량_구조도0_1" xfId="2055"/>
    <cellStyle name="_암거수량_구조도0_구조도" xfId="2056"/>
    <cellStyle name="_암거수량_구조도0_구조도_구조도0" xfId="2057"/>
    <cellStyle name="_암거수량_구조도0_구조도0" xfId="2058"/>
    <cellStyle name="_암거수량_구조도0_바닥막이구조" xfId="2059"/>
    <cellStyle name="_암거수량_구조도0_바닥막이구조도" xfId="2060"/>
    <cellStyle name="_암거수량_내역서2" xfId="2061"/>
    <cellStyle name="_암거수량_바닥막이구조" xfId="2062"/>
    <cellStyle name="_암거수량_설계내역(원본)" xfId="2063"/>
    <cellStyle name="_암거수량_설계내역(원본)_설계내역(구미정)" xfId="2064"/>
    <cellStyle name="_암거수량_설계내역(원본)_설계내역(원본)" xfId="2065"/>
    <cellStyle name="_연화지제(3공구) 수량" xfId="2066"/>
    <cellStyle name="_연화지제(3공구) 수량_두릉1제 수량산출서" xfId="2067"/>
    <cellStyle name="_연화지제(3공구) 수량_인계1공구 수량산출" xfId="2068"/>
    <cellStyle name="_연화지제(3공구) 수량_총자재집계표" xfId="2069"/>
    <cellStyle name="_인계1공구 수량산출" xfId="2070"/>
    <cellStyle name="_전체분자재집계표" xfId="2071"/>
    <cellStyle name="_전체분자재집계표_금산제수량(전체최종)" xfId="2072"/>
    <cellStyle name="_전체분자재집계표_금산제수량(전체최종)_두릉1제 수량산출서" xfId="2073"/>
    <cellStyle name="_전체분자재집계표_금산제수량(전체최종)_인계1공구 수량산출" xfId="2074"/>
    <cellStyle name="_전체분자재집계표_금산제수량(전체최종)_총자재집계표" xfId="2075"/>
    <cellStyle name="_전체분자재집계표_두릉1제 수량산출서" xfId="2076"/>
    <cellStyle name="_전체분자재집계표_인계1공구 수량산출" xfId="2077"/>
    <cellStyle name="_전체분자재집계표_총자재집계표" xfId="2078"/>
    <cellStyle name="_총자재집계표" xfId="2079"/>
    <cellStyle name="_측  구" xfId="2080"/>
    <cellStyle name="_측  구_두릉1제 수량산출서" xfId="2081"/>
    <cellStyle name="_측  구_인계1공구 수량산출" xfId="2082"/>
    <cellStyle name="_측  구_총자재집계표" xfId="2083"/>
    <cellStyle name="_측구공" xfId="2084"/>
    <cellStyle name="_측구공_금산제수량(전체최종)" xfId="2085"/>
    <cellStyle name="_측구공_금산제수량(전체최종)_두릉1제 수량산출서" xfId="2086"/>
    <cellStyle name="_측구공_금산제수량(전체최종)_인계1공구 수량산출" xfId="2087"/>
    <cellStyle name="_측구공_금산제수량(전체최종)_총자재집계표" xfId="2088"/>
    <cellStyle name="_측구공_두릉1제 수량산출서" xfId="2089"/>
    <cellStyle name="_측구공_인계1공구 수량산출" xfId="2090"/>
    <cellStyle name="_측구공_총자재집계표" xfId="2091"/>
    <cellStyle name="_토공" xfId="2092"/>
    <cellStyle name="_토공_금산제수량(전체최종)" xfId="2093"/>
    <cellStyle name="_토공_금산제수량(전체최종)_두릉1제 수량산출서" xfId="2094"/>
    <cellStyle name="_토공_금산제수량(전체최종)_인계1공구 수량산출" xfId="2095"/>
    <cellStyle name="_토공_금산제수량(전체최종)_총자재집계표" xfId="2096"/>
    <cellStyle name="_토공_두릉1제 수량산출서" xfId="2097"/>
    <cellStyle name="_토공_인계1공구 수량산출" xfId="2098"/>
    <cellStyle name="_토공_총자재집계표" xfId="2099"/>
    <cellStyle name="_파식" xfId="2100"/>
    <cellStyle name="_한천(1공구)수량산출서" xfId="2101"/>
    <cellStyle name="_한천(1공구)수량산출서_두릉1제 수량산출서" xfId="2102"/>
    <cellStyle name="_한천(1공구)수량산출서_인계1공구 수량산출" xfId="2103"/>
    <cellStyle name="_한천(1공구)수량산출서_총자재집계표" xfId="2104"/>
    <cellStyle name="_호안블럭" xfId="2105"/>
    <cellStyle name="_호안블럭_두릉1제 수량산출서" xfId="2106"/>
    <cellStyle name="_호안블럭_인계1공구 수량산출" xfId="2107"/>
    <cellStyle name="_호안블럭_총자재집계표" xfId="2108"/>
    <cellStyle name="_횡배수관" xfId="2109"/>
    <cellStyle name="_횡배수관_금산제수량(전체최종)" xfId="2110"/>
    <cellStyle name="_횡배수관_금산제수량(전체최종)_두릉1제 수량산출서" xfId="2111"/>
    <cellStyle name="_횡배수관_금산제수량(전체최종)_인계1공구 수량산출" xfId="2112"/>
    <cellStyle name="_횡배수관_금산제수량(전체최종)_총자재집계표" xfId="2113"/>
    <cellStyle name="_횡배수관_두릉1제 수량산출서" xfId="2114"/>
    <cellStyle name="_횡배수관_인계1공구 수량산출" xfId="2115"/>
    <cellStyle name="_횡배수관_총자재집계표" xfId="2116"/>
    <cellStyle name="’E‰Y [0.00]_laroux" xfId="2122"/>
    <cellStyle name="’E‰Y_laroux" xfId="2123"/>
    <cellStyle name="2" xfId="2124"/>
    <cellStyle name="2_공정표" xfId="2125"/>
    <cellStyle name="2_설계서(변경)" xfId="2126"/>
    <cellStyle name="2_자재.제출용" xfId="2127"/>
    <cellStyle name="20% - 강조색1" xfId="2128" builtinId="30" customBuiltin="1"/>
    <cellStyle name="20% - 강조색2" xfId="2129" builtinId="34" customBuiltin="1"/>
    <cellStyle name="20% - 강조색3" xfId="2130" builtinId="38" customBuiltin="1"/>
    <cellStyle name="20% - 강조색4" xfId="2131" builtinId="42" customBuiltin="1"/>
    <cellStyle name="20% - 강조색5" xfId="2132" builtinId="46" customBuiltin="1"/>
    <cellStyle name="20% - 강조색6" xfId="2133" builtinId="50" customBuiltin="1"/>
    <cellStyle name="40% - 강조색1" xfId="2134" builtinId="31" customBuiltin="1"/>
    <cellStyle name="40% - 강조색2" xfId="2135" builtinId="35" customBuiltin="1"/>
    <cellStyle name="40% - 강조색3" xfId="2136" builtinId="39" customBuiltin="1"/>
    <cellStyle name="40% - 강조색4" xfId="2137" builtinId="43" customBuiltin="1"/>
    <cellStyle name="40% - 강조색5" xfId="2138" builtinId="47" customBuiltin="1"/>
    <cellStyle name="40% - 강조색6" xfId="2139" builtinId="51" customBuiltin="1"/>
    <cellStyle name="60" xfId="2140"/>
    <cellStyle name="60% - 강조색1" xfId="2141" builtinId="32" customBuiltin="1"/>
    <cellStyle name="60% - 강조색2" xfId="2142" builtinId="36" customBuiltin="1"/>
    <cellStyle name="60% - 강조색3" xfId="2143" builtinId="40" customBuiltin="1"/>
    <cellStyle name="60% - 강조색4" xfId="2144" builtinId="44" customBuiltin="1"/>
    <cellStyle name="60% - 강조색5" xfId="2145" builtinId="48" customBuiltin="1"/>
    <cellStyle name="60% - 강조색6" xfId="2146" builtinId="52" customBuiltin="1"/>
    <cellStyle name="ÅëÈ­ [0]_»óºÎ¼ö·®Áý°è " xfId="2209"/>
    <cellStyle name="AeE­ [0]_AU¿ⓒ°øA¾2" xfId="2210"/>
    <cellStyle name="ÅëÈ­_»óºÎ¼ö·®Áý°è " xfId="2211"/>
    <cellStyle name="AeE­_AU¿ⓒ°øA¾2" xfId="2212"/>
    <cellStyle name="ALIGNMENT" xfId="2213"/>
    <cellStyle name="ÄÞ¸¶ [0]_»óºÎ¼ö·®Áý°è " xfId="2214"/>
    <cellStyle name="AÞ¸¶ [0]_AU¿ⓒ°øA¾2" xfId="2215"/>
    <cellStyle name="ÄÞ¸¶_»óºÎ¼ö·®Áý°è " xfId="2216"/>
    <cellStyle name="AÞ¸¶_AU¿ⓒ°øA¾2" xfId="2217"/>
    <cellStyle name="C￥AØ_¿ø°¡Aoa" xfId="2218"/>
    <cellStyle name="Ç¥ÁØ_»óºÎ¼ö·®Áý°è " xfId="2219"/>
    <cellStyle name="C￥AØ_PERSONAL" xfId="2220"/>
    <cellStyle name="Calc Currency (0)" xfId="2221"/>
    <cellStyle name="category" xfId="2222"/>
    <cellStyle name="Comma" xfId="2223"/>
    <cellStyle name="Comma [0]" xfId="2224"/>
    <cellStyle name="comma zerodec" xfId="2225"/>
    <cellStyle name="Comma_ SG&amp;A Bridge " xfId="2226"/>
    <cellStyle name="Comma0" xfId="2227"/>
    <cellStyle name="Copied" xfId="2228"/>
    <cellStyle name="Currency" xfId="2229"/>
    <cellStyle name="Currency [0]" xfId="2230"/>
    <cellStyle name="Currency_ SG&amp;A Bridge " xfId="2231"/>
    <cellStyle name="Currency0" xfId="2232"/>
    <cellStyle name="Currency1" xfId="2233"/>
    <cellStyle name="Date" xfId="2234"/>
    <cellStyle name="Dezimal [0]_Compiling Utility Macros" xfId="2235"/>
    <cellStyle name="Dezimal_Compiling Utility Macros" xfId="2236"/>
    <cellStyle name="Dollar (zero dec)" xfId="2237"/>
    <cellStyle name="Entered" xfId="2238"/>
    <cellStyle name="Euro" xfId="2239"/>
    <cellStyle name="F2" xfId="2240"/>
    <cellStyle name="F3" xfId="2241"/>
    <cellStyle name="F4" xfId="2242"/>
    <cellStyle name="F5" xfId="2243"/>
    <cellStyle name="F6" xfId="2244"/>
    <cellStyle name="F7" xfId="2245"/>
    <cellStyle name="F8" xfId="2246"/>
    <cellStyle name="Fixed" xfId="2247"/>
    <cellStyle name="Grey" xfId="2248"/>
    <cellStyle name="HEADER" xfId="2249"/>
    <cellStyle name="Header1" xfId="2250"/>
    <cellStyle name="Header2" xfId="2251"/>
    <cellStyle name="Heading 1" xfId="2252"/>
    <cellStyle name="Heading 2" xfId="2253"/>
    <cellStyle name="Heading1" xfId="2254"/>
    <cellStyle name="Heading2" xfId="2255"/>
    <cellStyle name="Hyperlink_NEGS" xfId="2256"/>
    <cellStyle name="Input [yellow]" xfId="2257"/>
    <cellStyle name="Milliers [0]_Arabian Spec" xfId="2258"/>
    <cellStyle name="Milliers_Arabian Spec" xfId="2259"/>
    <cellStyle name="Model" xfId="2260"/>
    <cellStyle name="Mon?aire [0]_Arabian Spec" xfId="2261"/>
    <cellStyle name="Mon?aire_Arabian Spec" xfId="2262"/>
    <cellStyle name="Normal - Style1" xfId="2263"/>
    <cellStyle name="Normal_ SG&amp;A Bridge" xfId="2264"/>
    <cellStyle name="Œ…?æ맖?e [0.00]_laroux" xfId="2265"/>
    <cellStyle name="Œ…?æ맖?e_laroux" xfId="2266"/>
    <cellStyle name="oh" xfId="2267"/>
    <cellStyle name="Percent" xfId="2268"/>
    <cellStyle name="Percent [2]" xfId="2269"/>
    <cellStyle name="Percent_02=변경-재료산출-" xfId="2270"/>
    <cellStyle name="RevList" xfId="2271"/>
    <cellStyle name="Standard_Anpassen der Amortisation" xfId="2272"/>
    <cellStyle name="subhead" xfId="2273"/>
    <cellStyle name="Subtotal" xfId="2274"/>
    <cellStyle name="title [1]" xfId="2275"/>
    <cellStyle name="title [2]" xfId="2276"/>
    <cellStyle name="Total" xfId="2277"/>
    <cellStyle name="UM" xfId="2278"/>
    <cellStyle name="W?rung [0]_Compiling Utility Macros" xfId="2279"/>
    <cellStyle name="W?rung_Compiling Utility Macros" xfId="2280"/>
    <cellStyle name="강조색1" xfId="2147" builtinId="29" customBuiltin="1"/>
    <cellStyle name="강조색2" xfId="2148" builtinId="33" customBuiltin="1"/>
    <cellStyle name="강조색3" xfId="2149" builtinId="37" customBuiltin="1"/>
    <cellStyle name="강조색4" xfId="2150" builtinId="41" customBuiltin="1"/>
    <cellStyle name="강조색5" xfId="2151" builtinId="45" customBuiltin="1"/>
    <cellStyle name="강조색6" xfId="2152" builtinId="49" customBuiltin="1"/>
    <cellStyle name="경고문" xfId="2153" builtinId="11" customBuiltin="1"/>
    <cellStyle name="계산" xfId="2154" builtinId="22" customBuiltin="1"/>
    <cellStyle name="고정소숫점" xfId="2155"/>
    <cellStyle name="고정출력1" xfId="2156"/>
    <cellStyle name="고정출력2" xfId="2157"/>
    <cellStyle name="나쁨" xfId="2158" builtinId="27" customBuiltin="1"/>
    <cellStyle name="날짜" xfId="2159"/>
    <cellStyle name="내역서" xfId="2160"/>
    <cellStyle name="네모제목" xfId="2161"/>
    <cellStyle name="달러" xfId="2162"/>
    <cellStyle name="뒤에 오는 하이퍼링크_매정1교" xfId="2163"/>
    <cellStyle name="똿뗦먛귟 [0.00]_PRODUCT DETAIL Q1" xfId="2164"/>
    <cellStyle name="똿뗦먛귟_PRODUCT DETAIL Q1" xfId="2165"/>
    <cellStyle name="메모" xfId="2166" builtinId="10" customBuiltin="1"/>
    <cellStyle name="믅됞 [0.00]_PRODUCT DETAIL Q1" xfId="2167"/>
    <cellStyle name="믅됞_PRODUCT DETAIL Q1" xfId="2168"/>
    <cellStyle name="백분율 [0]" xfId="2169"/>
    <cellStyle name="백분율 [2]" xfId="2170"/>
    <cellStyle name="백분율 2" xfId="2171"/>
    <cellStyle name="보통" xfId="2172" builtinId="28" customBuiltin="1"/>
    <cellStyle name="凤준" xfId="2194"/>
    <cellStyle name="뷭?_BOOKSHIP" xfId="2173"/>
    <cellStyle name="설명 텍스트" xfId="2174" builtinId="53" customBuiltin="1"/>
    <cellStyle name="셀 확인" xfId="2175" builtinId="23" customBuiltin="1"/>
    <cellStyle name="숫자(R)" xfId="2176"/>
    <cellStyle name="쉼표 [0]" xfId="2177" builtinId="6"/>
    <cellStyle name="쉼표 [0] 2" xfId="2178"/>
    <cellStyle name="쉼표 [0] 2 3" xfId="2285"/>
    <cellStyle name="쉼표 [0] 2 4" xfId="2286"/>
    <cellStyle name="쉼표 [0] 3" xfId="2179"/>
    <cellStyle name="쉼표 [0]_02-구조물수량=봉학" xfId="2180"/>
    <cellStyle name="쉼표 [0]_둑쌓기토량-A지구" xfId="2283"/>
    <cellStyle name="스타일 1" xfId="2181"/>
    <cellStyle name="연결된 셀" xfId="2182" builtinId="24" customBuiltin="1"/>
    <cellStyle name="요약" xfId="2183" builtinId="25" customBuiltin="1"/>
    <cellStyle name="입력" xfId="2184" builtinId="20" customBuiltin="1"/>
    <cellStyle name="자리수" xfId="2185"/>
    <cellStyle name="자리수0" xfId="2186"/>
    <cellStyle name="제목" xfId="2187" builtinId="15" customBuiltin="1"/>
    <cellStyle name="제목 1" xfId="2188" builtinId="16" customBuiltin="1"/>
    <cellStyle name="제목 2" xfId="2189" builtinId="17" customBuiltin="1"/>
    <cellStyle name="제목 3" xfId="2190" builtinId="18" customBuiltin="1"/>
    <cellStyle name="제목 4" xfId="2191" builtinId="19" customBuiltin="1"/>
    <cellStyle name="좋음" xfId="2192" builtinId="26" customBuiltin="1"/>
    <cellStyle name="지정되지 않음" xfId="2193"/>
    <cellStyle name="출력" xfId="2195" builtinId="21" customBuiltin="1"/>
    <cellStyle name="콤마 [0]" xfId="2196"/>
    <cellStyle name="콤마 [2]" xfId="2197"/>
    <cellStyle name="콤마(1)" xfId="2198"/>
    <cellStyle name="콤마_ 외CONC운반" xfId="2199"/>
    <cellStyle name="퍼센트" xfId="2200"/>
    <cellStyle name="표준" xfId="0" builtinId="0"/>
    <cellStyle name="표준 2" xfId="2201"/>
    <cellStyle name="표준 2 5" xfId="2284"/>
    <cellStyle name="표준 3" xfId="2202"/>
    <cellStyle name="표준_02-구조물수량=봉학" xfId="2203"/>
    <cellStyle name="標準_Akia(F）-8" xfId="2205"/>
    <cellStyle name="표준_사업비제원-안림개보수" xfId="2282"/>
    <cellStyle name="표준_측  구" xfId="2204"/>
    <cellStyle name="표준_토적계산서" xfId="2281"/>
    <cellStyle name="합산" xfId="2206"/>
    <cellStyle name="화폐기호" xfId="2207"/>
    <cellStyle name="화폐기호0" xfId="220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9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16" Type="http://schemas.openxmlformats.org/officeDocument/2006/relationships/externalLink" Target="externalLinks/externalLink4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74" Type="http://schemas.openxmlformats.org/officeDocument/2006/relationships/externalLink" Target="externalLinks/externalLink62.xml"/><Relationship Id="rId79" Type="http://schemas.openxmlformats.org/officeDocument/2006/relationships/externalLink" Target="externalLinks/externalLink6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82" Type="http://schemas.openxmlformats.org/officeDocument/2006/relationships/sharedStrings" Target="sharedStrings.xml"/><Relationship Id="rId1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externalLink" Target="externalLinks/externalLink6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externalLink" Target="externalLinks/externalLink66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9" Type="http://schemas.openxmlformats.org/officeDocument/2006/relationships/externalLink" Target="externalLinks/externalLink27.xml"/><Relationship Id="rId34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76" Type="http://schemas.openxmlformats.org/officeDocument/2006/relationships/externalLink" Target="externalLinks/externalLink6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7.xml"/><Relationship Id="rId24" Type="http://schemas.openxmlformats.org/officeDocument/2006/relationships/externalLink" Target="externalLinks/externalLink12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66" Type="http://schemas.openxmlformats.org/officeDocument/2006/relationships/externalLink" Target="externalLinks/externalLink5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SOI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50689;&#45909;&#44397;&#50976;&#47548;&#44288;&#47532;&#49548;\&#49688;&#48708;%20&#51453;&#54028;1\&#46020;&#47196;&#49688;&#47049;\&#47928;&#50577;&#44552;&#496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PI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1\sweet\DATA\SAMPLE\IGI-SU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46020;&#47196;&#49688;&#47049;\&#47928;&#50577;&#51204;&#4968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2\D\&#50641;&#49472;&#45936;&#51060;&#53440;\&#44256;&#47161;&#49548;&#46020;&#51021;&#44032;&#44984;&#44592;\&#53664;&#47785;&#44277;&#49324;&#49688;&#47049;&#49328;&#52636;&#49436;\&#51473;&#47196;3-1&#54840;&#49440;&#49688;&#47049;&#49328;&#52636;&#4943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44396;&#48120;4&#45800;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0724;&#45909;\&#44428;&#50724;&#45909;\&#45236;&#47928;&#49436;&#51088;&#47308;\Book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3\C\windows\&#48148;&#53461;%20&#54868;&#47732;\&#50641;&#49472;&#45936;&#51060;&#53440;\&#44608;&#52380;&#48512;&#54637;\3&#44277;&#44396;\&#49688;&#4704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4\D\&#50641;&#49472;&#45936;&#51060;&#53440;\&#44256;&#47161;&#44400;\2002&#46301;&#49457;&#47532;&#44228;&#54925;&#46020;&#47196;\&#53664;&#47785;&#49688;&#47049;&#49328;&#52636;&#49436;\&#46020;&#44540;&#44228;&#49328;(&#49468;&#53440;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2\D\D\d\D\2013&#45380;%20&#49444;&#44228;&#50857;&#50669;\04-&#51076;&#46020;&#49888;&#49444;\12&#45380;%2011&#50900;-1-&#51076;&#46020;&#49888;&#49444;-&#50689;&#51452;%20&#51312;&#50752;\22=&#49892;&#49884;&#49444;&#44228;(&#51312;&#50752;&#46041;)\02-&#49688;&#47049;\1.0km&#49688;&#47049;\02-&#44277;&#51333;&#48324;&#50948;&#52824;&#51312;&#49436;=&#48393;&#5461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WS6-&#44277;&#53685;\SU\DAT\DATA\WAN-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2\D\D\d\2013&#45380;%20&#49444;&#44228;&#50857;&#50669;\04-&#51076;&#46020;&#49888;&#49444;\12&#45380;%2011&#50900;-2-&#51076;&#46020;&#49888;&#49444;-&#50689;&#51452;&#44048;&#44257;%20(&#44396;&#44396;)\02-&#49688;&#47049;\1.06km(&#51089;&#50629;&#50857;)\02-&#44277;&#51333;&#48324;&#50948;&#52824;&#51312;&#49436;=&#48393;&#5461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C\&#45824;&#45909;\&#44396;&#51312;&#460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05;&#44260;\C\&#52292;&#49437;&#51109;%20&#48373;&#44396;\&#52293;&#49437;&#51109;&#48373;&#44396;(&#51312;&#51221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5224;&#54840;\C\My%20Documents\&#49444;&#44228;&#48320;&#44221;\&#49444;&#48320;9&#52264;'2001.05.20\9&#54924;&#49688;&#47049;(&#44608;&#51116;&#54840;)\&#49892;&#51221;\&#53552;&#45328;&#49324;&#51060;&#48376;&#49440;\SINGLE\EMAIL\TEMP\&#44277;&#54637;&#54876;&#51452;\&#44204;&#51201;&#48372;&#44256;\&#52509;&#44292;&#54364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&#50724;&#49457;&#50857;\My%20Documents\&#45236;%20&#50629;&#47924;\Astn\Dam\2007\&#51453;&#54028;1&#45840;&#45236;&#5066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sol00\H\&#50857;&#50669;\&#51473;&#47560;&#51092;&#50668;&#51648;&#44396;&#51312;&#44221;\&#49444;&#44228;&#49436;\&#49444;&#44228;&#49436;\&#49444;&#44228;&#49436;\&#44305;&#50577;&#51473;&#47560;&#51648;&#44396;&#49688;&#47049;&#49328;&#52636;&#4943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&#49324;&#48169;&#45840;\&#49324;&#48169;&#45840;\2005\&#48376;&#49548;\&#50872;&#51652;.&#49436;.&#54616;&#50896;\&#49444;&#44228;&#45236;&#50669;&#494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24;&#44221;&#54840;\&#47196;&#52972;%20&#46356;&#49828;&#53356;%20(d)\&#54532;&#47196;&#51229;&#53944;&#48324;\&#49324;&#48169;&#49688;&#47049;&#49328;&#52636;\&#45840;&#50577;&#49885;\&#49444;&#44228;&#45236;&#50669;&#49436;(&#46028;,&#45824;&#49437;,&#51460;&#46524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8120;\E\&#51089;&#50629;\&#51109;&#54840;&#50896;\&#44396;&#51312;&#47932;\&#44032;&#49884;&#49444;&#44277;\&#44592;&#48376;&#53664;&#49324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0689;&#54644;&#49444;&#44228;&#46020;&#49436;\&#49688;&#47049;\&#53664;&#47785;\&#44288;&#47196;\&#45824;&#51652;%20LINE\&#45824;&#51652;-1line\&#45824;&#51652;-1&#45800;&#50948;&#49688;&#4704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&#51652;&#54840;&#49885;\&#51652;C\DOOSAN\RAHMEN\R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6041;&#49688;\D\&#51076;&#46041;&#51648;&#44396;&#49688;&#54644;&#48373;&#44396;&#44277;&#49324;\31%20&#49688;&#47049;\&#49688;%20%20&#47049;\02%20&#49688;%20%20&#47049;\&#51076;&#45817;&#49464;&#5238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2\D\&#50641;&#49472;&#45936;&#51060;&#53440;\&#44256;&#47161;&#49548;&#46020;&#51021;&#44032;&#44984;&#44592;\&#49548;&#47196;2-11&#54840;&#49440;&#49688;&#47049;&#49328;&#52636;&#49436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50689;&#45909;&#44397;&#50976;&#47548;&#44288;&#47532;&#49548;\&#49688;&#48708;%20&#51453;&#54028;1\WINDOWS\&#48148;&#53461;%20&#54868;&#47732;\2005&#49444;&#44228;\&#44040;&#51204;(&#53080;&#45840;)\&#47560;&#45824;6-1&#44553;(&#49437;&#48372;&#54869;&#51221;20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sol00\h\&#49444;&#44228;\&#45236;&#50669;&#44288;&#47532;\&#49328;&#51648;\&#49444;&#44228;&#45236;&#50669;&#49436;(&#49328;&#51648;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50689;&#45909;&#44397;&#50976;&#47548;&#44288;&#47532;&#49548;\&#49688;&#48708;%20&#51453;&#54028;1\Documents%20and%20Settings\User\Local%20Settings\Temp\_AZTMP0_\&#49444;&#44228;\&#45236;&#50669;&#44288;&#47532;\&#49328;&#51648;\&#49444;&#44228;&#45236;&#50669;&#49436;(&#49328;&#51648;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54840;\D\My%20Documents\&#49444;&#44228;&#48320;&#44221;\&#52509;&#52404;6&#54924;\&#49892;&#51221;\&#53552;&#45328;&#49324;&#51060;&#48376;&#49440;\SINGLE\EMAIL\TEMP\&#44277;&#54637;&#54876;&#51452;\&#44204;&#51201;&#48372;&#44256;\&#52509;&#44292;&#54364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50689;&#45909;&#44397;&#50976;&#47548;&#44288;&#47532;&#49548;\&#49688;&#48708;%20&#51453;&#54028;1\Documents%20and%20Settings\User\Local%20Settings\Temp\_AZTMP0_\&#47560;&#45824;6-1&#44553;(&#49437;&#48372;&#54869;&#51221;20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C\&#49444;&#44228;\&#45236;&#50669;&#44288;&#47532;\&#49328;&#51648;\&#49444;&#44228;&#45236;&#50669;&#49436;(&#49328;&#51648;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44396;&#51312;&#46020;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48;&#50689;\&#49324;&#48169;&#45840;\04.&#51456;&#49444;\&#44256;&#55141;&#44032;&#54868;(&#52509;&#44292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jpeunju.netian.com/down/&#52572;&#51201;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sol00\H\01_&#54532;&#47196;&#51229;&#53944;&#47784;&#51020;\01_&#44592;&#51316;%20&#49688;&#54665;%20&#54532;&#47196;&#51229;&#53944;\03_&#44592;&#53440;\2003_&#44396;&#47168;&#50728;&#52380;&#44288;&#44305;&#51648;%20&#51312;&#49457;&#49324;&#50629;\2003.5%20&#51648;&#47532;&#49328;&#50728;&#52380;&#44288;&#44305;&#51648;%20&#44277;&#50896;&#51312;&#49457;&#49324;&#50629;\&#49444;&#44228;&#49436;\&#51088;&#51116;&#52509;&#44292;&#54364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0\databank\DAEPO-4\&#49688;&#47049;&#49328;&#52636;\END\DAENA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50724;&#49457;&#50857;\My%20Documents\&#45236;%20&#50629;&#47924;\Astn\&#45800;&#51648;&#49444;&#44228;\Ocean%20View\&#49688;&#47049;&#49328;&#52636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DATAPCS\DDD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50689;&#45909;&#44397;&#50976;&#47548;&#44288;&#47532;&#49548;\&#49688;&#48708;%20&#51453;&#54028;1\&#46020;&#47196;&#49688;&#47049;\&#51473;&#49457;&#49688;&#51204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&#45936;&#51060;&#53440;%20(e)\&#44600;&#50504;.&#45824;&#50864;&#44305;&#49328;\&#45453;&#51648;\&#49444;&#44228;&#45236;&#50669;&#49436;(&#46028;,&#45824;&#49437;,&#51460;&#46524;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50689;&#45909;&#44397;&#50976;&#47548;&#44288;&#47532;&#49548;\&#49688;&#48708;%20&#51453;&#54028;1\&#49324;&#48169;&#45840;\&#46041;&#54644;&#50504;%20&#49328;&#48520;&#48373;&#44396;\15.%20&#44256;&#49457;%20&#51453;&#50773;%20&#49340;&#54252;\&#44608;&#53468;&#48373;\&#49444;&#44228;&#49436;\&#51228;&#52380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9324;&#46041;\&#49324;&#46041;&#51473;&#54617;&#44368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50689;&#45909;&#44397;&#50976;&#47548;&#44288;&#47532;&#49548;\&#49688;&#48708;%20&#51453;&#54028;1\&#44277;&#49324;&#51068;&#44148;00\&#50896;&#45224;&#48320;&#44221;\&#50896;&#45224;&#52488;&#44368;99.12\1&#52264;&#48516;\&#49688;&#47049;&#51665;&#44228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50689;&#45909;&#44397;&#50976;&#47548;&#44288;&#47532;&#49548;\&#49688;&#48708;%20&#51453;&#54028;1\&#50732;&#48764;&#48120;\&#49688;&#47049;&#49328;&#52636;\&#51473;&#47196;3-1&#54840;&#49440;&#49688;&#47049;&#49328;&#52636;&#4943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8120;\E\&#47785;&#54252;&#44288;&#47144;\0710&#47785;&#54252;&#52572;&#51333;\&#49688;&#47049;\4&#44396;&#50669;\2.4&#44396;&#50669;&#53664;&#44277;\4&#44288;&#47196;&#44288;&#48512;&#49444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692;&#50696;\&#47196;&#52972;%20&#46356;&#49828;&#53356;%20(d)\&#49444;&#44228;\05&#49444;&#44228;\&#52632;&#44592;&#49324;&#48169;&#45840;(&#50556;&#44228;,&#45840;)\&#45840;\&#54217;&#52285;\&#54217;&#52285;&#49444;&#44228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&#51652;&#54840;&#49885;\&#51652;C\BANDAL\EXCEL\RAHMEN\RAHMEN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50689;&#45909;&#44397;&#50976;&#47548;&#44288;&#47532;&#49548;\&#49688;&#48708;%20&#51453;&#54028;1\&#46020;&#47196;&#49688;&#47049;\&#47928;&#50577;&#51204;&#49688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48155;&#51008;%20&#54028;&#51068;\&#44256;&#47561;&#49548;~1\&#44592;&#48152;&#44277;&#49324;\&#49444;&#44228;&#49436;\&#44256;&#47561;&#49548;&#44277;&#50896;&#48320;&#44221;&#54028;&#51068;\&#44396;&#54028;&#51068;-&#54632;&#54217;I.C\&#50857;&#50669;\&#44305;&#50577;&#51473;&#47560;&#46041;&#44540;&#47536;&#44277;&#50896;\&#45236;&#50669;&#49436;\&#44305;&#50577;&#51473;&#47560;&#51648;&#44396;&#49688;&#47049;&#49328;&#52636;&#49436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428;&#53468;&#45812;\C\&#49444;&#44228;\&#45236;&#50669;&#44288;&#47532;\&#50556;&#44228;\&#49444;&#44228;&#45236;&#50669;&#49436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48;&#44277;2\C\&#49688;%20&#47049;\&#49688;&#47049;&#49328;&#52636;&#49436;\&#48176;&#49688;&#44277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11\&#50724;&#49688;&#44288;(&#48393;&#44257;-\&#45225;&#54408;2000\&#50724;&#49688;&#44288;(&#44396;&#48120;&#49884;)\&#49888;&#54217;1&#46041;\&#49688;&#47049;\&#44288;&#47196;&#44277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G\My%20Documents\xls\2006&#45380;&#46020;\&#54840;&#50864;&#54588;&#54644;&#51648;&#49324;&#48169;&#45840;&#44277;&#49324;\&#51221;&#49440;\&#48513;&#54217;&#47732;&#45224;&#54217;&#47532;&#45840;(&#48169;,&#50504;,&#54869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G\My%20Documents\&#53468;&#54413;&#47336;&#49324;&#49444;&#44228;\&#53468;&#54413;(&#47588;&#48120;)&#49444;&#44228;('03.12.20)\&#50773;&#49328;&#44256;&#45800;&#50808;1\&#49444;&#44228;&#45236;&#50669;&#49436;(&#44256;&#45800;&#50808;1)&#49688;&#51221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50689;&#45909;&#44397;&#50976;&#47548;&#44288;&#47532;&#49548;\&#49688;&#48708;%20&#51453;&#54028;1\Documents%20and%20Settings\pc\&#48148;&#53461;%20&#54868;&#47732;\&#48393;&#54868;&#50556;&#44228;&#51228;&#52636;\&#47560;&#45824;6-1&#44553;(&#49437;&#48372;&#54869;&#51221;2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d2\d\2001\&#49692;&#52380;&#44053;&#48320;\&#49688;&#47049;\&#52572;&#51333;&#49688;&#47049;\&#54252;&#51109;&#44277;&#52628;&#44032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54840;\D\&#44608;&#51116;&#54840;\&#44288;&#44592;&#49457;\5&#52264;&#51456;&#44277;\1&#53552;&#45328;&#51077;&#44396;&#49324;&#47732;&#44221;&#49324;&#51312;&#51221;\SINGLE\EMAIL\TEMP\&#44277;&#54637;&#54876;&#51452;\&#44204;&#51201;&#48372;&#44256;\&#52509;&#44292;&#54364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4305;&#55148;\D\2001\&#49692;&#52380;&#44053;&#48320;\&#49688;&#47049;\&#52572;&#51333;&#49688;&#47049;\&#49692;&#52380;&#48176;&#49688;&#44277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4\C\EXCEL\DATAPCS\DDD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\c\&#49688;&#47049;\2&#44396;&#51312;&#47932;&#4427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sol00\H\04.&#49324;&#48169;(&#51204;&#49437;)&#50896;&#48376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2\D\D\d\2013&#45380;%20&#49444;&#44228;&#50857;&#50669;\04-&#51076;&#46020;&#49888;&#49444;\12&#45380;%2011&#50900;-2-&#51076;&#46020;&#49888;&#49444;-&#50689;&#51452;&#44048;&#44257;%20(&#44396;&#44396;)\02-&#49688;&#47049;\1.06km(&#51089;&#50629;&#50857;)\01%20&#53664;&#44277;&#49688;&#47049;&#49328;&#52636;-&#48393;&#54617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07-&#44396;&#51312;&#46020;-&#49548;&#44305;&#47532;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07-&#44396;&#51312;&#46020;-&#47928;&#44221;&#47560;&#49457;&#54616;&#4523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50864;&#54788;\C\project\&#44417;&#49888;&#44368;\&#49688;&#47049;\GOOMI\DOHWA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us\d\hb\&#49340;&#49328;1&#51648;&#44396;(&#49892;&#49884;)\&#51452;&#44277;&#49688;&#47049;\&#51068;&#50948;&#45824;&#44032;98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1\C\EXCEL\DATAPCS\DD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1호맨홀토공"/>
      <sheetName val="일위대가(계측기설치)"/>
      <sheetName val="흄관기초"/>
      <sheetName val="품셈TABLE"/>
      <sheetName val="Sheet1 (2)"/>
      <sheetName val="Sheet17"/>
      <sheetName val="기둥(원형)"/>
      <sheetName val="일반맨홀수량집계(A-7 LINE)"/>
      <sheetName val="횡배수관토공수량"/>
      <sheetName val="45,46"/>
      <sheetName val="가도공"/>
      <sheetName val="제수"/>
      <sheetName val="공기"/>
      <sheetName val="입찰안"/>
      <sheetName val="D-CHSOIL"/>
      <sheetName val="포장공자재집계표"/>
      <sheetName val="위치조서"/>
      <sheetName val="접속도로1"/>
      <sheetName val="ABUT수량-A1"/>
      <sheetName val="98수문일위"/>
      <sheetName val="덕전리"/>
      <sheetName val="1공구"/>
      <sheetName val="옹벽"/>
      <sheetName val="좌측"/>
      <sheetName val="공사개요"/>
      <sheetName val="EQUIPMENT -2"/>
      <sheetName val="단가 및 재료비"/>
      <sheetName val="토목공사일반"/>
      <sheetName val="IMPEADENCE MAP 취수장"/>
      <sheetName val="주방환기"/>
      <sheetName val="차선도색현황"/>
      <sheetName val="설계요율"/>
      <sheetName val="회사정보"/>
      <sheetName val="6PILE  (돌출)"/>
      <sheetName val="갑지"/>
      <sheetName val="DATE"/>
      <sheetName val="날개벽"/>
      <sheetName val="Sheet1"/>
      <sheetName val="8. 안정검토"/>
      <sheetName val="DATA"/>
      <sheetName val="BOX"/>
      <sheetName val="현장관리비"/>
      <sheetName val="1.설계조건"/>
      <sheetName val="자재단가"/>
      <sheetName val="단면"/>
      <sheetName val="운행기록부(업무용승용차) "/>
      <sheetName val="작성예시"/>
      <sheetName val="깬잡석1.3"/>
      <sheetName val="2. 단면가정"/>
      <sheetName val="재료표"/>
      <sheetName val="일위대가표"/>
      <sheetName val="날개벽(시점좌측)"/>
      <sheetName val="맨홀수량산출"/>
      <sheetName val="#REF"/>
      <sheetName val="설계조건"/>
      <sheetName val="안정계산"/>
      <sheetName val="단면검토"/>
      <sheetName val="1호인버트수량"/>
      <sheetName val="교각1"/>
      <sheetName val="부대공자재집계표"/>
      <sheetName val="중기사용료산출근거"/>
      <sheetName val="내역"/>
      <sheetName val="물량집계"/>
      <sheetName val="3.하중산정4.지지력"/>
      <sheetName val="옹벽철근"/>
      <sheetName val="배수관_집계"/>
      <sheetName val="단위수량(출력X)"/>
      <sheetName val="수량집계"/>
      <sheetName val="낙찰표"/>
      <sheetName val="노임단가"/>
      <sheetName val="INPUT-DATA"/>
      <sheetName val="type-F"/>
      <sheetName val="데리네이타현황"/>
      <sheetName val="용집"/>
      <sheetName val="형식 - 1-2-3"/>
      <sheetName val="슬래브"/>
      <sheetName val="지구단위계획"/>
      <sheetName val="8.PILE  (돌출)"/>
      <sheetName val="교각계산"/>
    </sheetNames>
    <sheetDataSet>
      <sheetData sheetId="0" refreshError="1">
        <row r="3">
          <cell r="C3" t="str">
            <v>S</v>
          </cell>
          <cell r="E3" t="str">
            <v>S</v>
          </cell>
        </row>
        <row r="18">
          <cell r="C18" t="str">
            <v>S</v>
          </cell>
          <cell r="E18" t="str">
            <v>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부대공"/>
      <sheetName val="수량집계"/>
      <sheetName val="확폭수량"/>
      <sheetName val="편입토지조서"/>
      <sheetName val="1"/>
      <sheetName val="속도랑내기(자갈)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2">
          <cell r="AB62">
            <v>79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양수장(기계)"/>
      <sheetName val="ABUT수량-A1"/>
      <sheetName val="입찰안"/>
      <sheetName val="A-4"/>
      <sheetName val="표지"/>
      <sheetName val="본체"/>
      <sheetName val="배수통관토공수량"/>
      <sheetName val="폐목얽기(5열)"/>
      <sheetName val="설계조건"/>
      <sheetName val="낙찰표"/>
      <sheetName val="DATA"/>
      <sheetName val="제수"/>
      <sheetName val="내역서"/>
      <sheetName val="좌측"/>
      <sheetName val="덕전리"/>
      <sheetName val="포장공"/>
      <sheetName val="배수공"/>
      <sheetName val="토공"/>
      <sheetName val="일위대가(계측기설치)"/>
      <sheetName val="예비품"/>
      <sheetName val="노임이"/>
      <sheetName val="집계표"/>
      <sheetName val="역T형"/>
      <sheetName val="가시설(TYPE-A)"/>
      <sheetName val="1-1평균터파기고(1)"/>
      <sheetName val="기초공"/>
      <sheetName val="기둥(원형)"/>
      <sheetName val="단면계수(상부)"/>
      <sheetName val="휴지통"/>
      <sheetName val="설계"/>
      <sheetName val="날개벽수량표"/>
      <sheetName val="용소리교"/>
      <sheetName val="Sheet1 (2)"/>
      <sheetName val="데이타"/>
      <sheetName val="정부노임단가"/>
      <sheetName val="통합"/>
      <sheetName val="내역적용"/>
      <sheetName val="#REF"/>
      <sheetName val="1. 설계조건 2.단면가정 3. 하중계산"/>
      <sheetName val="DATA 입력란"/>
      <sheetName val="Sheet1"/>
      <sheetName val="교각1"/>
      <sheetName val="단면도"/>
      <sheetName val="설계자료"/>
      <sheetName val="설계예산서"/>
      <sheetName val="unitpric"/>
      <sheetName val="1.설계조건"/>
      <sheetName val="토목공사일반"/>
      <sheetName val="차선도색현황"/>
      <sheetName val="일위대가"/>
      <sheetName val="중기사용료"/>
      <sheetName val="ITEM"/>
      <sheetName val="IMPEADENCE MAP 취수장"/>
      <sheetName val="회사정보"/>
      <sheetName val="날개벽"/>
      <sheetName val="주방환기"/>
      <sheetName val="D-CHPIER"/>
      <sheetName val="4)유동표"/>
      <sheetName val="을"/>
      <sheetName val="BOX형 교대"/>
      <sheetName val="목록"/>
      <sheetName val="36신설수량"/>
      <sheetName val="C_d"/>
      <sheetName val="4.2기둥부단면"/>
      <sheetName val="6.교좌면보강"/>
      <sheetName val="Sheet17"/>
      <sheetName val="방배동내역(리라)"/>
      <sheetName val="부대공사총괄"/>
      <sheetName val="현장경비"/>
      <sheetName val="건축공사집계표"/>
      <sheetName val="금액"/>
      <sheetName val="천안IP공장자100노100물량110할증"/>
      <sheetName val="6호기"/>
      <sheetName val="Sheet5"/>
      <sheetName val="기둥(하중)"/>
      <sheetName val="기본DATA"/>
      <sheetName val="Curves"/>
      <sheetName val="Tables"/>
      <sheetName val="1호맨홀토공"/>
      <sheetName val="차수"/>
      <sheetName val="배수관_집계"/>
      <sheetName val="단위수량(출력X)"/>
      <sheetName val="수량집계"/>
      <sheetName val="국도접속 차도부수량"/>
      <sheetName val="입출재고현황 (2)"/>
      <sheetName val="저판(버림100)"/>
      <sheetName val="플랜트 설치"/>
      <sheetName val="데리네이타현황"/>
      <sheetName val="인건비"/>
      <sheetName val="노임단가"/>
      <sheetName val="경비_원본"/>
      <sheetName val="말뚝기초"/>
      <sheetName val="원형1호맨홀토공수량"/>
      <sheetName val="BOX"/>
      <sheetName val="부대집계1"/>
      <sheetName val="inputdata"/>
      <sheetName val="DATE"/>
      <sheetName val="산출근거"/>
      <sheetName val="8.PILE  (돌출)"/>
      <sheetName val="배수및구조물공1"/>
      <sheetName val="부하(성남)"/>
      <sheetName val="2.단면가정"/>
      <sheetName val="5.기둥검토"/>
      <sheetName val="소업1교"/>
      <sheetName val="2월가격"/>
      <sheetName val="7. 결과요약"/>
      <sheetName val="옹벽"/>
      <sheetName val="부대공"/>
      <sheetName val="단면특성치"/>
      <sheetName val="단면검토"/>
      <sheetName val="성서방향-교대(A2)"/>
      <sheetName val="흄관기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4공구 타공종"/>
      <sheetName val="장곡교 타공종"/>
      <sheetName val="봉암교 타공종"/>
      <sheetName val="중보교 타공종"/>
      <sheetName val="해목교 타공종"/>
      <sheetName val="안상언 타공종"/>
      <sheetName val="용정1 타공종"/>
      <sheetName val="용정2 타공종"/>
      <sheetName val="상용교 타공종"/>
      <sheetName val="용소교 타공종"/>
      <sheetName val="군도교 타공종"/>
      <sheetName val="임도교 타공종 "/>
      <sheetName val="두리티 타공종"/>
      <sheetName val="상보 타공종 "/>
      <sheetName val="본리-타공종"/>
      <sheetName val="귀평-타공종"/>
      <sheetName val="R-A1-타공종"/>
      <sheetName val="R-A2-타공종"/>
      <sheetName val="R-D-타공종"/>
      <sheetName val="R-F-타공종"/>
      <sheetName val="방호벽"/>
      <sheetName val="XXXXXX"/>
      <sheetName val="산청"/>
      <sheetName val="수동"/>
      <sheetName val="30mpc본당수량"/>
      <sheetName val="1m당 (2)"/>
      <sheetName val="총괄"/>
      <sheetName val="laroux"/>
      <sheetName val="간지2"/>
      <sheetName val="교대수량집계"/>
      <sheetName val="교대1"/>
      <sheetName val="날개벽"/>
      <sheetName val="접속슬래브"/>
      <sheetName val="Sheet1"/>
      <sheetName val="Sheet2"/>
      <sheetName val="Sheet3"/>
      <sheetName val="#REF"/>
      <sheetName val="교대수량집계(당진방향)"/>
      <sheetName val="교대철근집계(당진방향)"/>
      <sheetName val="교대(당진방향)상세집계(A1)"/>
      <sheetName val="당진방향-교대(A1)"/>
      <sheetName val="날개벽(당진방향-시점)"/>
      <sheetName val="접속(당진방향,시점)"/>
      <sheetName val="옹벽(당진방향,A1)"/>
      <sheetName val="교대(당진방향)상세집계(A2)"/>
      <sheetName val="당진방향-교대(A2)"/>
      <sheetName val="날개벽(당진방향-종점)"/>
      <sheetName val="접속(당진방향,종점)"/>
      <sheetName val="옹벽(당진방향,A2)"/>
      <sheetName val="내역서적용수량"/>
      <sheetName val="부대공자재"/>
      <sheetName val="자재집계표"/>
      <sheetName val="타공정이월"/>
      <sheetName val="표지판설치집계"/>
      <sheetName val="표지판 기초수량"/>
      <sheetName val="표지판기초수량산출근거"/>
      <sheetName val="시선유도시설집계"/>
      <sheetName val="시선유도수량산출"/>
      <sheetName val="차선도색수량집계표"/>
      <sheetName val="차선도색수량근거"/>
      <sheetName val="이단가드레일집계"/>
      <sheetName val="교툥안전시설"/>
      <sheetName val="목   차"/>
      <sheetName val="표지"/>
      <sheetName val="수량집계표"/>
      <sheetName val="내역적용수량"/>
      <sheetName val="구조물공수량총괄집계"/>
      <sheetName val="타공종이기수량"/>
      <sheetName val="구조물공주요자재집계"/>
      <sheetName val="구조물공콘크리트,몰탈,그라우팅 집계표"/>
      <sheetName val="구조물시멘트및골재량산출"/>
      <sheetName val="철근집계표"/>
      <sheetName val="구조물철근집계표(고강)"/>
      <sheetName val="구조물철근집계표(연강)"/>
      <sheetName val="교대일반수량집계"/>
      <sheetName val="교각철근집계표"/>
      <sheetName val="슬래브철근집계표"/>
      <sheetName val="교각집계표"/>
      <sheetName val="슬래브"/>
      <sheetName val="교대철근집계"/>
      <sheetName val="접속슬래브철근집계"/>
      <sheetName val="접속집계"/>
      <sheetName val="접속시종점"/>
      <sheetName val="교각P1,2,6,7"/>
      <sheetName val="교각P4"/>
      <sheetName val="교각P3,5"/>
      <sheetName val="11.기타공"/>
      <sheetName val="laroux1"/>
      <sheetName val="기성연장"/>
      <sheetName val="수량산출서"/>
      <sheetName val="계산하기위한집계표"/>
      <sheetName val="내역적용(전체)"/>
      <sheetName val="터널공 (2)"/>
      <sheetName val="터널공"/>
      <sheetName val="steel rib (2)"/>
      <sheetName val="steel rib"/>
      <sheetName val="패턴 총괄"/>
      <sheetName val="패턴1총괄"/>
      <sheetName val="패턴1상행선"/>
      <sheetName val="패턴1하행선"/>
      <sheetName val="패턴2총괄"/>
      <sheetName val="패턴2상행선"/>
      <sheetName val="패턴2하행선"/>
      <sheetName val="패턴3총괄"/>
      <sheetName val="패턴3상행선"/>
      <sheetName val="패턴3하행선"/>
      <sheetName val="패턴4총괄"/>
      <sheetName val="패턴4상행선"/>
      <sheetName val="패턴4하행선"/>
      <sheetName val="패턴5총괄"/>
      <sheetName val="패턴5상행선"/>
      <sheetName val="패턴5하행선"/>
      <sheetName val="패턴6총괄"/>
      <sheetName val="패턴6상행선"/>
      <sheetName val="패턴6하행선"/>
      <sheetName val="비상주차대총괄"/>
      <sheetName val="비상주차대상행선"/>
      <sheetName val="비상주차대하행선"/>
      <sheetName val="피난연락갱총괄"/>
      <sheetName val="피난연락갱"/>
      <sheetName val="터널부대"/>
      <sheetName val="변경이유서"/>
      <sheetName val="집계표"/>
      <sheetName val="내역서"/>
      <sheetName val="적용대상교량"/>
      <sheetName val="총집"/>
      <sheetName val="철근집계"/>
      <sheetName val="관집"/>
      <sheetName val="횡설"/>
      <sheetName val="U형플륨집계"/>
      <sheetName val="플륨관마감"/>
      <sheetName val="플륨관"/>
      <sheetName val="횡배수평균터파기H"/>
      <sheetName val="BOX집계"/>
      <sheetName val="BOX수량"/>
      <sheetName val="잡석"/>
      <sheetName val="옹벽집계"/>
      <sheetName val="옹벽토공"/>
      <sheetName val="옹벽수량"/>
      <sheetName val="연장조서"/>
      <sheetName val="전단"/>
      <sheetName val="전집"/>
      <sheetName val="품질시험비"/>
      <sheetName val="관사급자재"/>
      <sheetName val="수량집계"/>
      <sheetName val="구조물수량집계"/>
      <sheetName val="침사지"/>
      <sheetName val="최초침전지"/>
      <sheetName val="DNR반응조"/>
      <sheetName val="최종침전지"/>
      <sheetName val="유입유량계실"/>
      <sheetName val="초침분배조"/>
      <sheetName val="UV소독조"/>
      <sheetName val="유출유량계실"/>
      <sheetName val="공동구"/>
      <sheetName val="옹벽"/>
      <sheetName val="교량공"/>
      <sheetName val="토적집계표"/>
      <sheetName val="토공유동표"/>
      <sheetName val="토적표(LINE-1)"/>
      <sheetName val="토적표(LINE-2)"/>
      <sheetName val="사토"/>
      <sheetName val="줄파기단위수량"/>
      <sheetName val="폐기물처리"/>
      <sheetName val="구조물깨기및이설집계"/>
      <sheetName val="깨기및절단집계표"/>
      <sheetName val="기존포장깨기및절단(LINE-1)"/>
      <sheetName val="기존포장깨기및절단(LINE-2)"/>
      <sheetName val="흄관철거단위수량"/>
      <sheetName val="보차도경계석철거단위수량"/>
      <sheetName val="보차도경계석철거단위수량(2)"/>
      <sheetName val="보도경계석철거단위수량"/>
      <sheetName val="호안블럭철거단위수량"/>
      <sheetName val="빗물받이조서"/>
      <sheetName val="빗물받이철거단위수량"/>
      <sheetName val="이설수량(LINE-1-1)"/>
      <sheetName val="이설수량(LINE-1-2)"/>
      <sheetName val="이설수량(LINE-1-3)"/>
      <sheetName val="이설수량(LINE-2-1)"/>
      <sheetName val="이설수량(LINE-2-2)"/>
      <sheetName val="간이흙막이"/>
      <sheetName val="교각1"/>
      <sheetName val="일위대가표"/>
      <sheetName val="실행"/>
      <sheetName val="투찰"/>
      <sheetName val="설계서(본관)"/>
      <sheetName val="I一般比"/>
      <sheetName val="실행내역"/>
      <sheetName val="설직재-1"/>
      <sheetName val="물가시세"/>
      <sheetName val="건축내역서"/>
      <sheetName val="설비내역서"/>
      <sheetName val="전기내역서"/>
      <sheetName val="기본단가표"/>
      <sheetName val="다곡2교"/>
      <sheetName val="설계설명서"/>
      <sheetName val="설계변경내용"/>
      <sheetName val="토목공사(수량증감대비표)"/>
      <sheetName val="1공구(수량증감대비표)"/>
      <sheetName val="단가조견표"/>
      <sheetName val="표지 (2)"/>
      <sheetName val="집계표(총괄)"/>
      <sheetName val="집계표(토목,비목별)"/>
      <sheetName val="집계표(토목)"/>
      <sheetName val="제잡비산출근거"/>
      <sheetName val="1공구(내역서)"/>
      <sheetName val="관급(1공구 )"/>
      <sheetName val="2-1공구"/>
      <sheetName val="2-2공구"/>
      <sheetName val="관급(2공구)"/>
      <sheetName val="건축(재경비)"/>
      <sheetName val="건축갑"/>
      <sheetName val="건축"/>
      <sheetName val="기계(재경비)"/>
      <sheetName val="기계갑"/>
      <sheetName val="기계설비"/>
      <sheetName val="표지(K1)"/>
      <sheetName val="집계표(K1,토목)"/>
      <sheetName val="1공구(K1)"/>
      <sheetName val="집계표(K1,2공구)"/>
      <sheetName val="집계표(K1,건축)"/>
      <sheetName val="집계표(K1,기계)"/>
      <sheetName val="표지(K2)"/>
      <sheetName val="집계표(K2,토목)"/>
      <sheetName val="1공구(K2)"/>
      <sheetName val="집계표(K2,2공구)"/>
      <sheetName val="집계표(K2,건축)"/>
      <sheetName val="집계표(K2,기계)"/>
      <sheetName val="사업량"/>
      <sheetName val="공사비증감(전체)"/>
      <sheetName val="수량및공사비증감현황"/>
      <sheetName val="주요설계변경사항(전체)"/>
      <sheetName val="공사비증감(3차2회변경)"/>
      <sheetName val="수량및공사비증감현황(3차분2회변경)"/>
      <sheetName val="BID"/>
      <sheetName val="골막이(야매)"/>
      <sheetName val="98수문일위"/>
      <sheetName val="우수받이"/>
      <sheetName val="자재단가"/>
      <sheetName val="노임단가"/>
      <sheetName val="지수"/>
      <sheetName val="중기조종사 단위단가"/>
      <sheetName val="부대내역"/>
      <sheetName val="단가"/>
      <sheetName val="터파기및재료"/>
      <sheetName val="준공조서갑지"/>
      <sheetName val="인건비"/>
      <sheetName val="사  업  비  수  지  예  산  서"/>
      <sheetName val="견적단가"/>
      <sheetName val="정렬"/>
      <sheetName val="내역표지"/>
      <sheetName val="실행대비"/>
      <sheetName val="단위수량"/>
      <sheetName val="7급줄떼"/>
      <sheetName val="중사"/>
      <sheetName val="총괄표"/>
      <sheetName val="A-4"/>
      <sheetName val="인부노임단가"/>
      <sheetName val="1"/>
      <sheetName val="단가비교표"/>
      <sheetName val="교대(A1)"/>
      <sheetName val="견적서"/>
      <sheetName val="급여조견표"/>
      <sheetName val="장비"/>
      <sheetName val="산근1"/>
      <sheetName val="참고 1"/>
      <sheetName val="노무"/>
      <sheetName val="자압"/>
      <sheetName val="자재"/>
      <sheetName val="가시설공(종점부2)"/>
      <sheetName val="SQJ(종점부2)"/>
      <sheetName val="땅속흙막이(야)"/>
      <sheetName val="설계내역"/>
      <sheetName val="IGI-SU"/>
      <sheetName val="공량산출서"/>
      <sheetName val="배수장토목공사비"/>
      <sheetName val="수문일1"/>
      <sheetName val="지급자재"/>
      <sheetName val="VXXXXX"/>
      <sheetName val="원형1호맨홀토공수량"/>
      <sheetName val="설계기준"/>
      <sheetName val="결합부검토"/>
      <sheetName val="ABUT수량-A1"/>
      <sheetName val="제출내역 (2)"/>
      <sheetName val="기초단가"/>
      <sheetName val="-배수구조총재료"/>
      <sheetName val="용수개거 내역수량집계표"/>
      <sheetName val="unitpric"/>
      <sheetName val="원가"/>
      <sheetName val="노임자재단가"/>
      <sheetName val="데이타"/>
      <sheetName val="식재인부"/>
      <sheetName val="산출1"/>
      <sheetName val="소업1교"/>
      <sheetName val="자재일위(경)"/>
      <sheetName val="접속도로1"/>
      <sheetName val="일위대가"/>
      <sheetName val="제원"/>
      <sheetName val="백호우계수"/>
      <sheetName val="배수공"/>
      <sheetName val="토공"/>
      <sheetName val="장문교(대전)"/>
      <sheetName val="시점교대"/>
      <sheetName val="부안일위"/>
      <sheetName val="DATE"/>
      <sheetName val="SLAB&quot;1&quot;"/>
      <sheetName val="3.하중산정4.지지력"/>
      <sheetName val="노무비단가"/>
      <sheetName val="H-PILE수량집계"/>
      <sheetName val="날개벽수량표"/>
      <sheetName val="관급자재대"/>
      <sheetName val="제잡비"/>
      <sheetName val="N賃率-職"/>
      <sheetName val="기계경비산출기준"/>
      <sheetName val="도급"/>
      <sheetName val="대전-교대(A1-A2)"/>
      <sheetName val="내역1"/>
      <sheetName val="중기사용료산출근거"/>
      <sheetName val="단가 및 재료비"/>
      <sheetName val="AS포장복구 "/>
      <sheetName val="내역"/>
      <sheetName val="부대공집계표"/>
      <sheetName val="전기"/>
      <sheetName val="기둥(원형)"/>
      <sheetName val="기성내역"/>
      <sheetName val="설계조건및안정검토"/>
      <sheetName val="단가조사서"/>
      <sheetName val="관경별내역서"/>
      <sheetName val="수량산출"/>
      <sheetName val="가시설수량"/>
      <sheetName val="단면치수"/>
      <sheetName val="1.설계조건"/>
      <sheetName val="3.바닥판설계"/>
      <sheetName val="입력란"/>
      <sheetName val="97노임단가"/>
      <sheetName val="포장공"/>
      <sheetName val="공사비명세서"/>
      <sheetName val="상부공"/>
      <sheetName val="조명시설"/>
      <sheetName val="일위대가목록"/>
      <sheetName val="낙석방지망 (2)"/>
      <sheetName val="낙석방지망"/>
      <sheetName val="원가계산서 (전체2.0-&gt;2.5m) (2)"/>
      <sheetName val="품셈TABLE"/>
      <sheetName val="계약서"/>
      <sheetName val="1. 설계조건 2.단면가정 3. 하중계산"/>
      <sheetName val="DATA 입력란"/>
      <sheetName val="참조자료"/>
      <sheetName val="하수실행"/>
      <sheetName val="단가표"/>
      <sheetName val="입찰보고"/>
      <sheetName val="목록"/>
      <sheetName val="단재적표"/>
      <sheetName val="말뚝지지력산정"/>
      <sheetName val="식재수량표"/>
      <sheetName val="배수관집계"/>
      <sheetName val="밸브설치"/>
      <sheetName val="암거단위"/>
      <sheetName val="횡 연장"/>
      <sheetName val="경비공통"/>
      <sheetName val="현북"/>
      <sheetName val="일위대가(가설)"/>
      <sheetName val="실행철강하도"/>
      <sheetName val="1단계"/>
      <sheetName val="토목공사"/>
      <sheetName val="적용토목"/>
      <sheetName val="국산화"/>
      <sheetName val="이토변실"/>
      <sheetName val="T13(P68~72,78)"/>
      <sheetName val="2축기둥해석"/>
      <sheetName val="공내역"/>
      <sheetName val="위치"/>
      <sheetName val="0.단가"/>
      <sheetName val="Sheet1 (2)"/>
      <sheetName val="재료집계표"/>
      <sheetName val="pier-1"/>
      <sheetName val="설계조건"/>
      <sheetName val="ACUNIT"/>
      <sheetName val="데리네이타현황"/>
      <sheetName val="8.PILE  (돌출)"/>
      <sheetName val="중기경유지급대장"/>
      <sheetName val="중기잡유공제"/>
      <sheetName val="중기잡유지급대장"/>
      <sheetName val="중기임차료"/>
      <sheetName val="중기경유공제"/>
      <sheetName val="별표집계"/>
      <sheetName val="산출근거"/>
      <sheetName val="4.중기단가산출"/>
      <sheetName val="5.노임단가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토목"/>
      <sheetName val="A2"/>
      <sheetName val="평가데이터"/>
      <sheetName val="입력"/>
      <sheetName val="부표총괄"/>
      <sheetName val="품셈1-26"/>
      <sheetName val="비교1"/>
      <sheetName val="구체"/>
      <sheetName val="좌측날개벽"/>
      <sheetName val="우측날개벽"/>
      <sheetName val="도장 및 용접 수량"/>
      <sheetName val="코드표"/>
      <sheetName val="별표 "/>
      <sheetName val="적점"/>
      <sheetName val="주beam"/>
      <sheetName val="예산명세서"/>
      <sheetName val="설계명세서"/>
      <sheetName val="자료입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포장공 (2)"/>
      <sheetName val="부대공"/>
      <sheetName val="수량집계"/>
      <sheetName val="확폭수량"/>
      <sheetName val="편입토지조서"/>
      <sheetName val="편입토지조서 (2)"/>
      <sheetName val="Sheet1"/>
      <sheetName val="Sheet8"/>
      <sheetName val="내역"/>
      <sheetName val="5흙막이"/>
      <sheetName val="교대(A1)"/>
      <sheetName val="A-4"/>
    </sheetNames>
    <sheetDataSet>
      <sheetData sheetId="0"/>
      <sheetData sheetId="1">
        <row r="35">
          <cell r="DJ35">
            <v>5.01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료총집계"/>
      <sheetName val="시멘트골재집계"/>
      <sheetName val="토공총집계"/>
      <sheetName val="토공집계"/>
      <sheetName val="측구연장조서"/>
      <sheetName val="배수공토공집계표"/>
      <sheetName val="배수공재료집계"/>
      <sheetName val="집수정토공"/>
      <sheetName val="집수정재료"/>
      <sheetName val="관로공토공"/>
      <sheetName val="배수관재료"/>
      <sheetName val="맨홀공단위수량집계"/>
      <sheetName val="관로공단위수량집계"/>
      <sheetName val="L형측구단위수량집계"/>
      <sheetName val="부대공재료집계표"/>
      <sheetName val="화강석경계블럭연장조서"/>
      <sheetName val="소형고압블럭연장조서"/>
      <sheetName val="차선도색"/>
      <sheetName val="포장공재료집계표"/>
      <sheetName val="포장수량집계"/>
      <sheetName val="포장면적"/>
      <sheetName val="구조물공재료집계표"/>
      <sheetName val="옹벽공수량"/>
      <sheetName val="옹벽단위수량"/>
      <sheetName val="옹벽높이별연장조서"/>
      <sheetName val="옹벽공연장조서"/>
      <sheetName val="구조물깨기"/>
      <sheetName val="조경공연장"/>
      <sheetName val="흄관기초"/>
      <sheetName val="단면가정"/>
      <sheetName val="교각1"/>
      <sheetName val="편입토지조서"/>
      <sheetName val="돌 적용인자표"/>
      <sheetName val="기둥(원형)"/>
      <sheetName val="포장공"/>
      <sheetName val="배수공"/>
      <sheetName val="danga"/>
      <sheetName val="ilch"/>
      <sheetName val="설계조건"/>
      <sheetName val="날개벽수량표"/>
      <sheetName val="단위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차액보증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배수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1"/>
      <sheetName val="#REF"/>
      <sheetName val="Sheet1 (2)"/>
      <sheetName val="주beam"/>
      <sheetName val="토사(PE)"/>
      <sheetName val="7급줄떼"/>
      <sheetName val="배수공"/>
      <sheetName val="포장공"/>
      <sheetName val="흄관기초"/>
      <sheetName val="돌 적용인자표"/>
      <sheetName val="차액보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폐기물처리공"/>
      <sheetName val="교량단면도"/>
      <sheetName val="교명주깨기"/>
      <sheetName val="상부난간"/>
      <sheetName val="난간(2)"/>
      <sheetName val="슬라브깨기"/>
      <sheetName val="교대깨기"/>
      <sheetName val="교각깨기"/>
      <sheetName val="사급자재대"/>
      <sheetName val="골재집계표"/>
      <sheetName val="관급자재집계"/>
      <sheetName val="총괄자재집계표"/>
      <sheetName val="토공"/>
      <sheetName val="구조물깨기집계표"/>
      <sheetName val="깨기수량"/>
      <sheetName val="옹벽형L형측구"/>
      <sheetName val="맹암거"/>
      <sheetName val="횡배수관리스트"/>
      <sheetName val="옹벽형형L측구조서"/>
      <sheetName val="맹암거설치조서"/>
      <sheetName val="L형측구"/>
      <sheetName val="L형측구조서"/>
      <sheetName val="배수구조물공수량표"/>
      <sheetName val="흄관"/>
      <sheetName val="흄관 (2)"/>
      <sheetName val="배수구조물토공표"/>
      <sheetName val="배수관단위"/>
      <sheetName val="역T옹벽 "/>
      <sheetName val="역T옹벽조서 "/>
      <sheetName val="구조물재료표"/>
      <sheetName val="포장공수량집계"/>
      <sheetName val="포장수량집계"/>
      <sheetName val="본선구간 포장수량"/>
      <sheetName val="편구배별연장산출서"/>
      <sheetName val="확폭구간포장수량"/>
      <sheetName val="확폭수량산출"/>
      <sheetName val="접속도로포장수량"/>
      <sheetName val="포장공제및추가수량"/>
      <sheetName val="구조물공제량"/>
      <sheetName val="L형옹벽공제"/>
      <sheetName val="L형측구공제"/>
      <sheetName val="가드레일조서"/>
      <sheetName val="차선도색집계"/>
      <sheetName val="낙석방지책"/>
      <sheetName val="교통표지판"/>
      <sheetName val="갈매기표지판"/>
      <sheetName val="도로표지병"/>
      <sheetName val="표지"/>
      <sheetName val="토공집계"/>
      <sheetName val="토적표"/>
      <sheetName val="구조물 깨기"/>
      <sheetName val="배수공수량집계표"/>
      <sheetName val="암거(1.0×1.0)"/>
      <sheetName val="날개벽수량산출"/>
      <sheetName val="날개벽터파기"/>
      <sheetName val="차수벽 수량산출"/>
      <sheetName val="포장수량집꼐"/>
      <sheetName val="포장조서"/>
      <sheetName val="포장단위일반"/>
      <sheetName val="줄눈수량조서"/>
      <sheetName val="토공집계표"/>
      <sheetName val="구조물깨기"/>
      <sheetName val="옹벽형형L측구조서 (H=0.5)"/>
      <sheetName val="옹벽수량집계"/>
      <sheetName val="옹벽형L형측구 "/>
      <sheetName val="횡배수관날개벽"/>
      <sheetName val="면벽수량집계"/>
      <sheetName val="면벽수량산출"/>
      <sheetName val="흄관기초"/>
      <sheetName val="접속도로"/>
      <sheetName val="포장(3.0)"/>
      <sheetName val="포장(2.5)"/>
      <sheetName val="수량"/>
      <sheetName val="2집"/>
      <sheetName val="저도"/>
      <sheetName val="토적(2지구)"/>
      <sheetName val="배수집"/>
      <sheetName val="개조"/>
      <sheetName val="집수보"/>
      <sheetName val="옹벽수량 (2.0)"/>
      <sheetName val="옹벽수량2.5"/>
      <sheetName val="관"/>
      <sheetName val="흄관토공"/>
      <sheetName val="암거"/>
      <sheetName val="포장공"/>
      <sheetName val="배수공"/>
      <sheetName val="토공집계표(전체)"/>
      <sheetName val="토공집계표(도로점용)"/>
      <sheetName val="토공집계표(공장부지부)"/>
      <sheetName val="토공집계표(근생)"/>
      <sheetName val="토적표(1부지부)"/>
      <sheetName val="토적표(2부지부)"/>
      <sheetName val="토적표(진입도로부)"/>
      <sheetName val="토적표(도로점용)"/>
      <sheetName val="재료총집계표"/>
      <sheetName val="재료총집계표 (2)"/>
      <sheetName val="흄관 600"/>
      <sheetName val="흄관 800"/>
      <sheetName val="흄관 450 "/>
      <sheetName val="흄관 300(1)"/>
      <sheetName val="U형측구(0.5X0.5)"/>
      <sheetName val="산마루측구"/>
      <sheetName val="벤치플륨관 (B600)"/>
      <sheetName val="집수정(0.7X0.7)"/>
      <sheetName val="L형옹벽재료집계표"/>
      <sheetName val="L형옹벽전개도 "/>
      <sheetName val="L형옹벽전개도 2"/>
      <sheetName val="L형옹벽H=1M"/>
      <sheetName val="L형옹벽H=3M"/>
      <sheetName val="L형옹벽H=4.0M"/>
      <sheetName val="L형옹벽H=5M"/>
      <sheetName val="전석쌓기 재료집계표"/>
      <sheetName val="전석쌓기1-1"/>
      <sheetName val="전석쌓기1-2"/>
      <sheetName val="전석쌓기2-1"/>
      <sheetName val="전석쌓기2-2"/>
      <sheetName val="전석쌓기3"/>
      <sheetName val="A-4"/>
      <sheetName val="7급줄떼"/>
      <sheetName val="날개벽수량표"/>
      <sheetName val="총집계표"/>
      <sheetName val="DATE"/>
      <sheetName val="접속슬라브"/>
      <sheetName val="MYUN(MAC)"/>
      <sheetName val="포장단면별단위수량"/>
      <sheetName val="주요"/>
      <sheetName val="토집"/>
      <sheetName val="폐기물"/>
      <sheetName val="깨기"/>
      <sheetName val="배집"/>
      <sheetName val="개수"/>
      <sheetName val="개단"/>
      <sheetName val="개연"/>
      <sheetName val="B수"/>
      <sheetName val="B단"/>
      <sheetName val="B연"/>
      <sheetName val="횡수"/>
      <sheetName val="횡단"/>
      <sheetName val="횡연"/>
      <sheetName val="포재"/>
      <sheetName val="포수"/>
      <sheetName val="진입로"/>
      <sheetName val="단위"/>
      <sheetName val="포연"/>
      <sheetName val="옹수"/>
      <sheetName val="옹단"/>
      <sheetName val="옹연"/>
      <sheetName val="가드레일"/>
      <sheetName val="차선도색"/>
      <sheetName val="덕전리"/>
      <sheetName val="폐목얽기(5열)"/>
      <sheetName val="토공수량집계표"/>
      <sheetName val="아스팔트 포장총괄집계표"/>
      <sheetName val="이토변실(A3-LINE)"/>
      <sheetName val="단위수량"/>
      <sheetName val="용소리교"/>
      <sheetName val="DANGA"/>
      <sheetName val="일위대가목록"/>
      <sheetName val="06 일위대가목록"/>
      <sheetName val="조명시설"/>
      <sheetName val="DATA"/>
      <sheetName val="부대공(집계)"/>
      <sheetName val="도근좌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로2-1"/>
      <sheetName val="교통표지판"/>
      <sheetName val="가로수수량"/>
      <sheetName val="부대공단위"/>
      <sheetName val="부대공연장조서"/>
      <sheetName val="교통토집계"/>
      <sheetName val="부대토공"/>
      <sheetName val="날개벽수량표"/>
      <sheetName val="배수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(2)"/>
      <sheetName val="관집계"/>
      <sheetName val="포장및난간개거"/>
      <sheetName val="포장확폭"/>
      <sheetName val="혼합석"/>
      <sheetName val="그외구조물"/>
      <sheetName val="사방공"/>
      <sheetName val="Sheet1"/>
      <sheetName val="Sheet2"/>
      <sheetName val="Sheet3"/>
      <sheetName val="골막이(야매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7"/>
      <sheetName val="날개벽수량표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내역서"/>
      <sheetName val="교각1"/>
      <sheetName val="※참고자료※"/>
      <sheetName val="중기일위대가"/>
      <sheetName val="노임단가"/>
      <sheetName val="1.설계조건"/>
      <sheetName val="ABUT수량-A1"/>
      <sheetName val="정부노임단가"/>
      <sheetName val="교각계산"/>
      <sheetName val="배수공"/>
      <sheetName val="암거"/>
      <sheetName val="포장공"/>
      <sheetName val="1. 설계조건 2.단면가정 3. 하중계산"/>
      <sheetName val="DATA 입력란"/>
      <sheetName val="7급줄떼"/>
      <sheetName val="집계표(육상)"/>
      <sheetName val="FOOTING단면력"/>
      <sheetName val="일반수량총괄집계"/>
      <sheetName val="1공구"/>
      <sheetName val="001"/>
      <sheetName val="U-TYPE(1)"/>
      <sheetName val="우수관수량집계표"/>
      <sheetName val="집수정수량집계"/>
      <sheetName val="우수맨홀(3호)토공수량"/>
      <sheetName val="수질정화시설"/>
      <sheetName val="ⴭⴭⴭⴭ"/>
      <sheetName val="3련 BOX"/>
      <sheetName val="보집계표"/>
      <sheetName val="입력DATA"/>
      <sheetName val="바닥판"/>
      <sheetName val="흄관기초"/>
      <sheetName val="BID"/>
      <sheetName val="MOTOR"/>
      <sheetName val="일반공사"/>
      <sheetName val="자재단가"/>
      <sheetName val="설계조건"/>
      <sheetName val="정산입력"/>
      <sheetName val="수량집계"/>
      <sheetName val="타공종이기"/>
      <sheetName val="기계"/>
      <sheetName val="외천교"/>
      <sheetName val="주형"/>
      <sheetName val="부하계산서"/>
      <sheetName val="안정검토"/>
      <sheetName val="수로단위수량"/>
      <sheetName val="INPUT"/>
      <sheetName val="ASP포장"/>
      <sheetName val="4)유동표"/>
      <sheetName val="전력구구조물산근"/>
      <sheetName val="안정계산"/>
      <sheetName val="단면검토"/>
      <sheetName val="부하LOAD"/>
      <sheetName val="WAN-S"/>
      <sheetName val="03.하중계산"/>
      <sheetName val="집수정단"/>
      <sheetName val="DATE"/>
      <sheetName val="L_RPTA05_목록"/>
      <sheetName val="Oper Amount"/>
      <sheetName val="XL4Poppy"/>
      <sheetName val="일위대가"/>
      <sheetName val="기계경비"/>
      <sheetName val="3BL공동구 수량"/>
      <sheetName val="횡배수관단위수량"/>
      <sheetName val="DATA"/>
      <sheetName val="집수정(600-700)"/>
      <sheetName val="전기"/>
      <sheetName val="TOTAL_BOQ"/>
      <sheetName val="기기리스트"/>
      <sheetName val="가도공"/>
      <sheetName val="좌표단면SPRING"/>
      <sheetName val="1.설계기준"/>
      <sheetName val="1.본장"/>
      <sheetName val="최적단면"/>
      <sheetName val="6PILE  (돌출)"/>
      <sheetName val="토공"/>
      <sheetName val="결과조달"/>
      <sheetName val="역T형교대(말뚝기초)"/>
      <sheetName val="입찰안"/>
      <sheetName val="입력값"/>
      <sheetName val="배수관_집계"/>
      <sheetName val="을 2"/>
      <sheetName val="을 1"/>
      <sheetName val="교대시점"/>
      <sheetName val="장비집계"/>
      <sheetName val="차액보증"/>
      <sheetName val="#REF"/>
      <sheetName val="토공A"/>
      <sheetName val="8.PILE  (돌출)"/>
      <sheetName val="관리사무소"/>
      <sheetName val="준검 내역서"/>
      <sheetName val="증감내역서"/>
      <sheetName val="쌍송교"/>
      <sheetName val="현황"/>
      <sheetName val="적용단위길이"/>
      <sheetName val="TRE TABLE"/>
      <sheetName val="조명시설"/>
      <sheetName val="강관루프"/>
      <sheetName val="SAP OUTPUT"/>
    </sheetNames>
    <sheetDataSet>
      <sheetData sheetId="0" refreshError="1">
        <row r="2">
          <cell r="C2">
            <v>147.96600000000001</v>
          </cell>
          <cell r="F2">
            <v>148.80799999999999</v>
          </cell>
        </row>
        <row r="3">
          <cell r="C3">
            <v>147.93700000000001</v>
          </cell>
          <cell r="F3">
            <v>148.77799999999999</v>
          </cell>
        </row>
        <row r="4">
          <cell r="C4">
            <v>147.96600000000001</v>
          </cell>
          <cell r="F4">
            <v>148.80799999999999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(2)"/>
      <sheetName val="관집계"/>
      <sheetName val="포장및난간개거"/>
      <sheetName val="포장확폭"/>
      <sheetName val="혼합석"/>
      <sheetName val="그외구조물"/>
      <sheetName val="사방공"/>
      <sheetName val="Sheet1"/>
      <sheetName val="Sheet2"/>
      <sheetName val="Sheet3"/>
      <sheetName val="골막이(야매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돌바닥막이"/>
      <sheetName val="돌 적용인자표"/>
      <sheetName val="con.c 낮은바닥막이(1)"/>
      <sheetName val="con.c 낮은바닥막이(2)"/>
      <sheetName val="기초"/>
      <sheetName val="콘크리트타설"/>
      <sheetName val="#REF"/>
      <sheetName val="기슭막이(야면석찰쌓기)"/>
      <sheetName val="콘크리트사방댐"/>
      <sheetName val="콘보막이"/>
      <sheetName val="야면석3단쌓기"/>
      <sheetName val="기슭막이(야찰1.5)"/>
      <sheetName val="기슭막이(야메1.0)"/>
      <sheetName val="콘기슭막이1.5"/>
      <sheetName val="콘기슭막이2.0"/>
      <sheetName val="낮바닥(상당)"/>
      <sheetName val="낮바닥"/>
      <sheetName val="깬돌기슭(1.5)"/>
      <sheetName val="깬돌골막"/>
      <sheetName val="떼붙임"/>
      <sheetName val="Sheet4"/>
      <sheetName val="0"/>
      <sheetName val="수량산출표"/>
      <sheetName val="댐구조도"/>
      <sheetName val="세월교산출기초"/>
      <sheetName val="골막이(야매)"/>
      <sheetName val="돌수(1.24)"/>
      <sheetName val="돌붙임L3=35(야면석찰붙임)"/>
      <sheetName val="줄떼공(7급)"/>
      <sheetName val="돌흙깬메"/>
      <sheetName val="땅속-돌흙깬메"/>
      <sheetName val="7급줄떼공"/>
      <sheetName val="일위대가"/>
      <sheetName val="구조물철거타공정이월"/>
      <sheetName val="날개벽수량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설계순서"/>
      <sheetName val="목차표지"/>
      <sheetName val="예정공정표"/>
      <sheetName val="설명자료"/>
      <sheetName val="관계지적조서"/>
      <sheetName val="공사안내판"/>
      <sheetName val="원가계산서"/>
      <sheetName val="공사비총괄표"/>
      <sheetName val="공사비명세서"/>
      <sheetName val="수량집계"/>
      <sheetName val="집계표"/>
      <sheetName val="일위대가"/>
      <sheetName val="단가산출"/>
      <sheetName val="단가2운반"/>
      <sheetName val="기계경비"/>
      <sheetName val="일반자재"/>
      <sheetName val="단가표"/>
      <sheetName val="운반거리표 (2)"/>
      <sheetName val="운반거리표"/>
      <sheetName val="떼흙막이"/>
      <sheetName val="떼흙막이산출"/>
      <sheetName val="구조"/>
      <sheetName val="집계서식"/>
      <sheetName val="토적계산 (2)"/>
      <sheetName val="토적계산"/>
      <sheetName val="떼산출표"/>
      <sheetName val="기슭막이거리산출"/>
      <sheetName val="콘옹벽구조"/>
      <sheetName val="옹벽수량3.0"/>
      <sheetName val="떼수로공"/>
      <sheetName val="떼수로공산출"/>
      <sheetName val="콘크리트수로"/>
      <sheetName val="콘크리트수로산출"/>
      <sheetName val="돌수로구조"/>
      <sheetName val="돌수로산출"/>
      <sheetName val="u형골막이"/>
      <sheetName val="u형골막이산출"/>
      <sheetName val="산돌쌓기"/>
      <sheetName val="산돌산출"/>
      <sheetName val="배수관날개벽(1000mm)"/>
      <sheetName val="배수관매설(구조)"/>
      <sheetName val="생목무치기"/>
      <sheetName val="생목무치기수량"/>
      <sheetName val="집수정"/>
      <sheetName val="집수정산출"/>
      <sheetName val="낙차공"/>
      <sheetName val="낙차공산출"/>
      <sheetName val="기슭막이구조도"/>
      <sheetName val="기슭막이산출기초"/>
      <sheetName val="ws공법"/>
      <sheetName val="ws(6.0)산출"/>
      <sheetName val="ws(1.23)산출"/>
      <sheetName val="세월교"/>
      <sheetName val="세월교산출기초"/>
      <sheetName val="세월교구조도"/>
      <sheetName val="바닥막이2.0"/>
      <sheetName val="바닥막이2.0산출"/>
      <sheetName val="바닥막이1.5"/>
      <sheetName val="바닥막이1.5산출"/>
      <sheetName val="바닥막이1.0(A형)"/>
      <sheetName val="바닥막이1.0산출(A형)"/>
      <sheetName val="바닥막이1.0(B형)"/>
      <sheetName val="바닥막이1.0산출(B형)"/>
      <sheetName val="바닥막이0.5(C형)"/>
      <sheetName val="바닥막이0.5산출(C형)"/>
      <sheetName val="바닥막이0.5(D형)"/>
      <sheetName val="바닥막이0.5산출(D형)"/>
      <sheetName val="대공구조"/>
      <sheetName val="대공산출기초"/>
      <sheetName val="박스구조3"/>
      <sheetName val="박스3교산출기초 "/>
      <sheetName val="박스구조2"/>
      <sheetName val="박스2교산출기초"/>
      <sheetName val="슬라이딩 산출기초"/>
      <sheetName val="슬라이딩구조 "/>
      <sheetName val="유량산출"/>
      <sheetName val="표주석"/>
      <sheetName val="공종별총괄표"/>
      <sheetName val="수량산출표"/>
      <sheetName val="댐구조도"/>
      <sheetName val="속도랑내기(자갈)"/>
      <sheetName val="종배수관면벽구"/>
      <sheetName val="교대(A1)"/>
      <sheetName val="편입토지조서"/>
      <sheetName val="부대단위수량"/>
      <sheetName val="7급줄떼"/>
      <sheetName val="단재적표"/>
      <sheetName val="골막이(야매)"/>
      <sheetName val="설계요소"/>
      <sheetName val="표지"/>
      <sheetName val="토공사"/>
      <sheetName val="ACUNIT"/>
      <sheetName val="200"/>
      <sheetName val="직노"/>
      <sheetName val="날개벽수량표"/>
      <sheetName val="기초자료"/>
      <sheetName val="A-4"/>
      <sheetName val="계약서"/>
      <sheetName val="책석장복구(조정)"/>
      <sheetName val="근로자료"/>
      <sheetName val="조명시설"/>
      <sheetName val="일위대가표"/>
      <sheetName val="배수통관(좌)"/>
      <sheetName val="전기"/>
      <sheetName val="지급자재"/>
      <sheetName val="CTEMCOST"/>
      <sheetName val="#REF"/>
      <sheetName val="총괄내역"/>
      <sheetName val="1"/>
      <sheetName val="부대공Ⅱ"/>
      <sheetName val="(C)원내역"/>
      <sheetName val="조명일위"/>
      <sheetName val="내역서"/>
      <sheetName val="폐목얽기(5열)"/>
      <sheetName val="7급줄떼공"/>
      <sheetName val="일위대가목록"/>
      <sheetName val="입찰안"/>
      <sheetName val="자료입력"/>
      <sheetName val="적용단위길이"/>
      <sheetName val="피벗테이블데이터분석"/>
      <sheetName val="특수기호강도거푸집"/>
      <sheetName val="종배수관면벽신"/>
      <sheetName val="종배수관(신)"/>
      <sheetName val="산출근거"/>
      <sheetName val="건축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4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5흙막이"/>
      <sheetName val="일위대가"/>
      <sheetName val="내역"/>
      <sheetName val="총괄표"/>
      <sheetName val="날개벽수량표"/>
      <sheetName val="골막이(야매)"/>
      <sheetName val="2공구산출내역"/>
      <sheetName val="수량산출표"/>
      <sheetName val="댐구조도"/>
      <sheetName val="세월교산출기초"/>
      <sheetName val="건축공사실행"/>
      <sheetName val="건축원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서"/>
      <sheetName val="공사원가"/>
      <sheetName val="총괄표"/>
      <sheetName val="내역서"/>
      <sheetName val="대가"/>
      <sheetName val="죽파1토공"/>
      <sheetName val="단가산출"/>
      <sheetName val="장비단가"/>
      <sheetName val="자재단가"/>
      <sheetName val="인부단가"/>
      <sheetName val="각종명세서"/>
      <sheetName val="인부명세"/>
      <sheetName val="자재명세"/>
      <sheetName val="장비명세"/>
      <sheetName val="호지별공종"/>
      <sheetName val="화물"/>
      <sheetName val="치수조서"/>
      <sheetName val="구조"/>
      <sheetName val="7급줄떼"/>
      <sheetName val="날개벽수량표"/>
      <sheetName val="덕전리"/>
      <sheetName val="A-4"/>
      <sheetName val="바닥막이1.5"/>
      <sheetName val="골막이(야매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(2)"/>
      <sheetName val="심사용표지"/>
      <sheetName val="설계표지"/>
      <sheetName val="설계설명서"/>
      <sheetName val="목차"/>
      <sheetName val="표지"/>
      <sheetName val="시멘모래"/>
      <sheetName val="별산자재집계표"/>
      <sheetName val="토공량집계표"/>
      <sheetName val="시설수량표"/>
      <sheetName val="식재수량표"/>
      <sheetName val="수량표지"/>
      <sheetName val="수량산출서"/>
      <sheetName val="Sheet1"/>
      <sheetName val="Sheet2"/>
      <sheetName val="Sheet3"/>
      <sheetName val="노임단가"/>
      <sheetName val="7급줄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원가"/>
      <sheetName val="총괄"/>
      <sheetName val="보막이-콘"/>
      <sheetName val="보막이-콘2"/>
      <sheetName val="보막이-콘3"/>
      <sheetName val="보막이-스톤"/>
      <sheetName val="야보막이"/>
      <sheetName val="야보막이2"/>
      <sheetName val="야보막이3"/>
      <sheetName val="야보막이4"/>
      <sheetName val="야보막이5"/>
      <sheetName val="야보막이6"/>
      <sheetName val="야골찰"/>
      <sheetName val="콘바닥막이1"/>
      <sheetName val="콘바닥막이2"/>
      <sheetName val="콘바닥막이3"/>
      <sheetName val="콘바닥막이4"/>
      <sheetName val="옹벽2.4"/>
      <sheetName val="옹벽1.6"/>
      <sheetName val="스톤블록"/>
      <sheetName val="땅속흙막이(통)"/>
      <sheetName val="돌흙막이(깬)"/>
      <sheetName val="돌흙막이(야)"/>
      <sheetName val="통나무흙막이"/>
      <sheetName val="떼흙막이"/>
      <sheetName val="돌수로"/>
      <sheetName val="암거수로"/>
      <sheetName val="콘크리트수로"/>
      <sheetName val="떼수로"/>
      <sheetName val="비탈다듬기"/>
      <sheetName val="산돌쌓기"/>
      <sheetName val="7급줄떼"/>
      <sheetName val="떼붙임"/>
      <sheetName val="새심기"/>
      <sheetName val="씨뿌리기"/>
      <sheetName val="나무심기"/>
      <sheetName val="잡공사"/>
      <sheetName val="조달자재대"/>
      <sheetName val="운반비"/>
      <sheetName val="관급자재"/>
      <sheetName val="Sheet3"/>
      <sheetName val="설계명(총)"/>
      <sheetName val="인내"/>
      <sheetName val="자명"/>
      <sheetName val="장명"/>
      <sheetName val="Sheet2"/>
      <sheetName val="토공"/>
      <sheetName val="보막이-혼합"/>
      <sheetName val="보막이-혼합3"/>
      <sheetName val="보막이-혼합5"/>
      <sheetName val="보막이-혼합6"/>
      <sheetName val="스톤골"/>
      <sheetName val="바닥막이-야"/>
      <sheetName val="바닥막이-스톤"/>
      <sheetName val="바닥막이-콘"/>
      <sheetName val="콘낮바닥"/>
      <sheetName val="대석7급"/>
      <sheetName val="보막이(야찰)"/>
      <sheetName val="바닥막이(야)"/>
      <sheetName val="콘기슭막이1.2"/>
      <sheetName val="보막이-혼합1"/>
      <sheetName val="보막이-혼합1-2"/>
      <sheetName val="보막이-혼합2"/>
      <sheetName val="보막이-혼합4"/>
      <sheetName val="콘기슭막이1.5"/>
      <sheetName val="바닥막이-콘1"/>
      <sheetName val="바닥막이1.5"/>
      <sheetName val="부대단위수량"/>
      <sheetName val="골막이(야매)"/>
      <sheetName val="직노"/>
      <sheetName val="맨홀수량산출"/>
      <sheetName val="단재적표"/>
      <sheetName val="편입토지조서"/>
      <sheetName val="날개벽수량표"/>
      <sheetName val="계약서"/>
      <sheetName val="천방교접속"/>
      <sheetName val="대포2교접속"/>
      <sheetName val="일위대가목록"/>
      <sheetName val="종배수관면벽구"/>
      <sheetName val="토공사"/>
      <sheetName val="7급줄떼공"/>
      <sheetName val="부대공Ⅱ"/>
      <sheetName val="기슭막이(야면석찰쌓기)"/>
      <sheetName val="증감대비"/>
      <sheetName val="자재단가"/>
      <sheetName val="일위대가"/>
      <sheetName val="6-1. 관개량조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슭막이(깬매)"/>
      <sheetName val="돌흙막이(야)"/>
      <sheetName val="줄떼공(7급)"/>
      <sheetName val="골막이(야매)"/>
      <sheetName val="기슭막이(야매)"/>
      <sheetName val="통나무흙막이"/>
      <sheetName val="대석줄떼(야7)"/>
      <sheetName val="페목얽기(3열)"/>
      <sheetName val="보막이(야매)"/>
      <sheetName val="보막이(야찰)"/>
      <sheetName val="보막이(깬매)"/>
      <sheetName val="보막이(깬찰)"/>
      <sheetName val="돌보막이(1)"/>
      <sheetName val="돌보막이(2)"/>
      <sheetName val="콘크리트보막이"/>
      <sheetName val="골막이(야찰)"/>
      <sheetName val="골막이(깬매)"/>
      <sheetName val="골막이(깬찰)"/>
      <sheetName val="기슭막이(야찰)"/>
      <sheetName val="기슭막이(야,천단)"/>
      <sheetName val="기슭막이(깬찰)"/>
      <sheetName val="기슭막이(con.c)"/>
      <sheetName val="페목얽기(5열)"/>
      <sheetName val="페목얽기(5열철근)"/>
      <sheetName val="페목얽기(3열철근)"/>
      <sheetName val="돌흙막이(깬)"/>
      <sheetName val="돌흙막이(깬찰)"/>
      <sheetName val="통나무흙막이(3열)"/>
      <sheetName val="통나무흙막이(철근)"/>
      <sheetName val="산비탈돌쌓기(야매)"/>
      <sheetName val="산비탈돌쌓기(야찰)"/>
      <sheetName val="산비탈돌쌓기(깬매)"/>
      <sheetName val="산비탈돌쌓기(깬찰)"/>
      <sheetName val="줄떼공(5급)"/>
      <sheetName val="줄떼공(8급)"/>
      <sheetName val="속도량내기(조약돌)"/>
      <sheetName val="속도량내기(자갈)"/>
      <sheetName val="대석줄떼(야5)"/>
      <sheetName val="대석줄떼(야6)"/>
      <sheetName val="대석줄떼(깬5)"/>
      <sheetName val="대석줄떼(깬6)"/>
      <sheetName val="대석줄떼(깬7)"/>
      <sheetName val="노임단가"/>
      <sheetName val="날개벽수량표"/>
    </sheetNames>
    <sheetDataSet>
      <sheetData sheetId="0"/>
      <sheetData sheetId="1"/>
      <sheetData sheetId="2"/>
      <sheetData sheetId="3" refreshError="1">
        <row r="1">
          <cell r="A1" t="str">
            <v>설        계        내        역        서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사(PE)"/>
      <sheetName val="토사(PE-토류벽)"/>
      <sheetName val="토사(흄관)"/>
      <sheetName val="토사(흄관-토류벽)"/>
      <sheetName val="토사(BOX-토류벽)"/>
      <sheetName val="토사(PE-관보호공)"/>
      <sheetName val="토사(PE,CON B=)"/>
      <sheetName val="토사(흄관,CON B=)"/>
      <sheetName val="토사(PE-역사이펀)"/>
      <sheetName val="토사(PE-관보호공 0.3)"/>
      <sheetName val="토사(PE-관보호공 1.0)"/>
      <sheetName val=" 부대공집계표"/>
      <sheetName val="(1)포장공"/>
      <sheetName val="가.폐기물"/>
      <sheetName val="나.관로공포장집계"/>
      <sheetName val="(가)관로부"/>
      <sheetName val="(나)맨홀부"/>
      <sheetName val="(2)가시설공"/>
      <sheetName val="가.간이흙막이공"/>
      <sheetName val="(3)경고시설물공"/>
      <sheetName val="가.안전보호책"/>
      <sheetName val="나.경고테이프"/>
      <sheetName val="(4)기존관보호공"/>
      <sheetName val="가.관매달기"/>
      <sheetName val="(5)기타"/>
      <sheetName val="나.C.C.TV"/>
      <sheetName val="다.수밀시험"/>
      <sheetName val="(1)토공"/>
      <sheetName val="A-4"/>
      <sheetName val="골막이(야매)"/>
      <sheetName val="경산"/>
      <sheetName val="7급줄떼"/>
      <sheetName val="계수시트"/>
      <sheetName val="구조물공집계"/>
      <sheetName val="조명시설"/>
      <sheetName val="노임단가"/>
      <sheetName val="일위대가"/>
      <sheetName val="콘크리트댐수량산출"/>
      <sheetName val="단가산출"/>
      <sheetName val="날개벽수량표"/>
      <sheetName val="계양가시설"/>
      <sheetName val="간지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평가데이터"/>
      <sheetName val="토목공사"/>
      <sheetName val="청천내"/>
      <sheetName val="일위대가목록"/>
      <sheetName val="데이타"/>
      <sheetName val="산출"/>
      <sheetName val="내역"/>
      <sheetName val="수량집계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P포장"/>
      <sheetName val="CON'C포장"/>
      <sheetName val="(2)기존구조물깨기및복구"/>
      <sheetName val="L형측구"/>
      <sheetName val="1.1.2 관부설공"/>
      <sheetName val="단위수량"/>
      <sheetName val="토사(PE)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계조건"/>
      <sheetName val="단면가정"/>
      <sheetName val="전산입력자료"/>
      <sheetName val="하중조합"/>
      <sheetName val="단면력집계"/>
      <sheetName val="FOOTING1"/>
      <sheetName val="FOOTING2"/>
      <sheetName val="FOOTING3"/>
      <sheetName val="말뚝기초설계"/>
      <sheetName val="FOOTING 배근도"/>
      <sheetName val="날개벽"/>
      <sheetName val="처짐"/>
      <sheetName val="내역"/>
      <sheetName val="돌 적용인자표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1,2공구토공"/>
      <sheetName val="석축위치2공구"/>
      <sheetName val="석축집"/>
      <sheetName val="석축위치1공구"/>
      <sheetName val="석축단위"/>
      <sheetName val="표  지"/>
      <sheetName val="자재집계"/>
      <sheetName val="토공집계"/>
      <sheetName val="폐기물"/>
      <sheetName val="구조물집"/>
      <sheetName val="BOX집계"/>
      <sheetName val="철근집"/>
      <sheetName val="BOX3520수량"/>
      <sheetName val="날개벽단15"/>
      <sheetName val="토공산출"/>
      <sheetName val="보수량집계"/>
      <sheetName val="보단위"/>
      <sheetName val="토공종단"/>
      <sheetName val="ACUNIT"/>
      <sheetName val="TOTAL_BOQ"/>
      <sheetName val="7급줄떼"/>
      <sheetName val="바닥막이1.5"/>
      <sheetName val="덕전리"/>
      <sheetName val="편입토지조서"/>
      <sheetName val="토사(PE)"/>
      <sheetName val="날개벽수량표"/>
      <sheetName val="토공사"/>
      <sheetName val="부대단위수량"/>
      <sheetName val="토공"/>
      <sheetName val="부대공Ⅱ"/>
      <sheetName val="종배수관면벽구"/>
      <sheetName val="골막이(야매)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간지"/>
      <sheetName val="토적표"/>
      <sheetName val="Sheet3"/>
      <sheetName val="배수공간지"/>
      <sheetName val="배수공토공집계표"/>
      <sheetName val="배수공수량집계표"/>
      <sheetName val="맨홀공단위수량집계"/>
      <sheetName val="관로공단위수량집계"/>
      <sheetName val="L형측구단위수량집계"/>
      <sheetName val="Sheet1"/>
      <sheetName val="포장공간지"/>
      <sheetName val="포장공재료집계표 "/>
      <sheetName val="아스콘포장집계표"/>
      <sheetName val="본선부면적집계표"/>
      <sheetName val="가각부면적집계표"/>
      <sheetName val="접속도로면적집계표"/>
      <sheetName val="Sheet6"/>
      <sheetName val="부대공간지"/>
      <sheetName val="부대공재료"/>
      <sheetName val="Sheet2"/>
      <sheetName val="옹벽공간지"/>
      <sheetName val="옹벽공수량집계표"/>
      <sheetName val="반중력식옹벽단위수량집계"/>
      <sheetName val="옹벽높이별연장조서"/>
      <sheetName val="옹벽공연장조서"/>
      <sheetName val="Sheet10"/>
      <sheetName val="Sheet11"/>
      <sheetName val="구조물깨기집계표"/>
      <sheetName val="구조물깨기"/>
      <sheetName val="Sheet9"/>
      <sheetName val="자재집계표간지"/>
      <sheetName val="관급자재집계표"/>
      <sheetName val="사급자재집계표"/>
      <sheetName val="골재집계표"/>
      <sheetName val="토공수량집계표"/>
      <sheetName val="Sheet14"/>
      <sheetName val="암거"/>
      <sheetName val="포장공"/>
      <sheetName val="슬래브(PF)(하류)"/>
      <sheetName val="골막이(야매)"/>
      <sheetName val="Sheet1 (2)"/>
      <sheetName val="날개벽수량표"/>
      <sheetName val="데리네이타현황"/>
      <sheetName val="일위대가"/>
      <sheetName val="덕전리"/>
      <sheetName val="#REF"/>
      <sheetName val="노임단가"/>
      <sheetName val="배수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석보막이1확정"/>
      <sheetName val="야면석보막이2(확정)"/>
      <sheetName val=" 야골메"/>
      <sheetName val="시멘트대운반(리프트트럭)"/>
      <sheetName val="6급줄마대공"/>
      <sheetName val="골막이(야매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산비탈돌쌓기"/>
      <sheetName val="5흙막이"/>
      <sheetName val="6떼흙막이"/>
      <sheetName val="7비탈다듬기"/>
      <sheetName val="8돌수로"/>
      <sheetName val="9떼수로"/>
      <sheetName val="대석줄떼"/>
      <sheetName val="줄떼공"/>
      <sheetName val="씨뿌리기"/>
      <sheetName val="3기슭막이"/>
      <sheetName val="나무심기"/>
      <sheetName val="잡공사"/>
      <sheetName val="2골막이"/>
      <sheetName val="운반비"/>
      <sheetName val="성  토"/>
      <sheetName val="돌보막이(1)"/>
      <sheetName val="돌보막이(2)"/>
      <sheetName val="4땅속흙막이"/>
      <sheetName val="평떼붙임"/>
      <sheetName val="새심기"/>
      <sheetName val="조달자재"/>
      <sheetName val="관급자재"/>
      <sheetName val="콘크리트포장"/>
      <sheetName val="1보막이"/>
      <sheetName val="속도량내기"/>
      <sheetName val="바자얽기"/>
      <sheetName val="새조공"/>
      <sheetName val="3콘크리트기슭막이(1)"/>
      <sheetName val="3콘크리트기슭막이(2)"/>
      <sheetName val="포장공"/>
      <sheetName val="토공"/>
      <sheetName val="배수공"/>
      <sheetName val="골막이(야매)"/>
      <sheetName val="7급줄떼"/>
    </sheetNames>
    <sheetDataSet>
      <sheetData sheetId="0"/>
      <sheetData sheetId="1"/>
      <sheetData sheetId="2"/>
      <sheetData sheetId="3"/>
      <sheetData sheetId="4">
        <row r="1">
          <cell r="A1" t="str">
            <v>설        계        내        역        서</v>
          </cell>
        </row>
        <row r="36">
          <cell r="A36" t="str">
            <v>설        계        내        역        서</v>
          </cell>
        </row>
        <row r="138">
          <cell r="A138" t="str">
            <v>설        계        내        역        서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산비탈돌쌓기"/>
      <sheetName val="5흙막이"/>
      <sheetName val="6떼흙막이"/>
      <sheetName val="7비탈다듬기"/>
      <sheetName val="8돌수로"/>
      <sheetName val="9떼수로"/>
      <sheetName val="대석줄떼"/>
      <sheetName val="줄떼공"/>
      <sheetName val="씨뿌리기"/>
      <sheetName val="3기슭막이"/>
      <sheetName val="나무심기"/>
      <sheetName val="잡공사"/>
      <sheetName val="2골막이"/>
      <sheetName val="운반비"/>
      <sheetName val="성  토"/>
      <sheetName val="돌보막이(1)"/>
      <sheetName val="돌보막이(2)"/>
      <sheetName val="4땅속흙막이"/>
      <sheetName val="평떼붙임"/>
      <sheetName val="새심기"/>
      <sheetName val="조달자재"/>
      <sheetName val="관급자재"/>
      <sheetName val="콘크리트포장"/>
      <sheetName val="1보막이"/>
      <sheetName val="속도량내기"/>
      <sheetName val="바자얽기"/>
      <sheetName val="새조공"/>
      <sheetName val="3콘크리트기슭막이(1)"/>
      <sheetName val="3콘크리트기슭막이(2)"/>
      <sheetName val="7급줄떼"/>
      <sheetName val="흄관기초"/>
      <sheetName val="폐목얽기(5열)"/>
      <sheetName val="날개벽수량표"/>
      <sheetName val="접속도로"/>
      <sheetName val="A-4"/>
    </sheetNames>
    <sheetDataSet>
      <sheetData sheetId="0"/>
      <sheetData sheetId="1"/>
      <sheetData sheetId="2"/>
      <sheetData sheetId="3"/>
      <sheetData sheetId="4">
        <row r="36">
          <cell r="A36" t="str">
            <v>설        계        내        역        서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4"/>
      <sheetName val="폐목얽기(5열)"/>
      <sheetName val="부대단위수량"/>
      <sheetName val="1"/>
      <sheetName val="날개벽수량표"/>
      <sheetName val="부대공(집계)"/>
      <sheetName val="바닥막이1.5"/>
      <sheetName val="7급줄떼"/>
      <sheetName val="용소리교"/>
      <sheetName val="7급줄떼공"/>
      <sheetName val="일위대가"/>
      <sheetName val="수량집계"/>
      <sheetName val="포장공"/>
      <sheetName val="배수공"/>
      <sheetName val="접속도로"/>
      <sheetName val="흄관기초"/>
      <sheetName val="자재단가"/>
      <sheetName val="포장공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석보막이1확정"/>
      <sheetName val="야면석보막이2(확정)"/>
      <sheetName val=" 야골메"/>
      <sheetName val="시멘트대운반(리프트트럭)"/>
      <sheetName val="6급줄마대공"/>
      <sheetName val="5흙막이"/>
      <sheetName val="속도랑내기(자갈)"/>
      <sheetName val="골막이(야매)"/>
      <sheetName val="땅속흙막이(야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산비탈돌쌓기"/>
      <sheetName val="5흙막이"/>
      <sheetName val="6떼흙막이"/>
      <sheetName val="7비탈다듬기"/>
      <sheetName val="8돌수로"/>
      <sheetName val="9떼수로"/>
      <sheetName val="대석줄떼"/>
      <sheetName val="줄떼공"/>
      <sheetName val="씨뿌리기"/>
      <sheetName val="3기슭막이"/>
      <sheetName val="나무심기"/>
      <sheetName val="잡공사"/>
      <sheetName val="2골막이"/>
      <sheetName val="운반비"/>
      <sheetName val="성  토"/>
      <sheetName val="돌보막이(1)"/>
      <sheetName val="돌보막이(2)"/>
      <sheetName val="4땅속흙막이"/>
      <sheetName val="평떼붙임"/>
      <sheetName val="새심기"/>
      <sheetName val="조달자재"/>
      <sheetName val="관급자재"/>
      <sheetName val="콘크리트포장"/>
      <sheetName val="1보막이"/>
      <sheetName val="속도량내기"/>
      <sheetName val="바자얽기"/>
      <sheetName val="새조공"/>
      <sheetName val="3콘크리트기슭막이(1)"/>
      <sheetName val="3콘크리트기슭막이(2)"/>
      <sheetName val="벤치플륨관(500)"/>
      <sheetName val="벤치플륨관(600)"/>
      <sheetName val="골막이(야매)"/>
      <sheetName val="땅속흙막이(야)"/>
      <sheetName val="TOTAL_BOQ"/>
      <sheetName val="2공구산출내역"/>
      <sheetName val="등록"/>
      <sheetName val="A-4"/>
      <sheetName val="7급줄떼"/>
      <sheetName val="건축내역"/>
      <sheetName val="교대(A1)"/>
      <sheetName val="R15"/>
      <sheetName val="06 일위대가목록"/>
      <sheetName val="용소리교"/>
      <sheetName val="7급줄떼공"/>
      <sheetName val="바닥막이1.5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도급내역서"/>
      <sheetName val="데이타"/>
      <sheetName val="단위수량"/>
      <sheetName val="수목표준대가"/>
      <sheetName val="암거"/>
      <sheetName val="전선 및 전선관"/>
      <sheetName val="내역"/>
      <sheetName val="Sheet3"/>
      <sheetName val="일위대가"/>
      <sheetName val="단가산출"/>
      <sheetName val="자재단가"/>
      <sheetName val="용산1(해보)"/>
    </sheetNames>
    <sheetDataSet>
      <sheetData sheetId="0">
        <row r="1">
          <cell r="A1" t="str">
            <v>설        계        내        역        서</v>
          </cell>
        </row>
      </sheetData>
      <sheetData sheetId="1">
        <row r="1">
          <cell r="A1" t="str">
            <v>설        계        내        역        서</v>
          </cell>
        </row>
      </sheetData>
      <sheetData sheetId="2">
        <row r="1">
          <cell r="A1" t="str">
            <v>설        계        내        역        서</v>
          </cell>
        </row>
      </sheetData>
      <sheetData sheetId="3">
        <row r="1">
          <cell r="A1" t="str">
            <v>설        계        내        역        서</v>
          </cell>
        </row>
      </sheetData>
      <sheetData sheetId="4" refreshError="1">
        <row r="1">
          <cell r="A1" t="str">
            <v>설        계        내        역        서</v>
          </cell>
        </row>
        <row r="36">
          <cell r="A36" t="str">
            <v>설        계        내        역        서</v>
          </cell>
        </row>
        <row r="138">
          <cell r="A138" t="str">
            <v>설        계        내        역        서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골막이(콘)"/>
      <sheetName val="야골찰"/>
      <sheetName val="기슭막이(깬찰1.00)"/>
      <sheetName val="바닥막이"/>
      <sheetName val="야기슭막이(1.0m)"/>
      <sheetName val="야기슭막이(1.2m)"/>
      <sheetName val="야기슭막이(1.5m)"/>
      <sheetName val="원형돌망태(3단)"/>
      <sheetName val="돌흙막이"/>
      <sheetName val="떼흙막이"/>
      <sheetName val="돌수로(야찰)"/>
      <sheetName val="제형수로(야)"/>
      <sheetName val="떼수로"/>
      <sheetName val="돌붙임(찰)"/>
      <sheetName val="7급줄떼"/>
      <sheetName val="돌쌓기(찰)"/>
      <sheetName val="돌쌓기(메)"/>
      <sheetName val="산돌쌓기(야)"/>
      <sheetName val="6급줄마대공"/>
      <sheetName val="통나무"/>
      <sheetName val="떼수로공"/>
      <sheetName val="씨뿌리기"/>
      <sheetName val="나무심기"/>
      <sheetName val="Sheet3"/>
      <sheetName val="스톤기슭1.2"/>
      <sheetName val="산돌(깬) (2)"/>
      <sheetName val="전석"/>
      <sheetName val="스톤(골)"/>
      <sheetName val="스톤(골)2"/>
      <sheetName val="계간수로"/>
      <sheetName val="스톤(흙)"/>
      <sheetName val="스톤(흙)2"/>
      <sheetName val="옹벽1.6"/>
      <sheetName val="산돌(깬)"/>
      <sheetName val="계간수로2"/>
      <sheetName val="돌 적용인자표"/>
      <sheetName val="Sheet1"/>
      <sheetName val="교각1"/>
      <sheetName val="포장공"/>
      <sheetName val="배수공"/>
    </sheetNames>
    <definedNames>
      <definedName name="라멘1" refersTo="#REF!" sheetId="36"/>
      <definedName name="라멘123" refersTo="#REF!" sheetId="36"/>
      <definedName name="설계단면력요약.SAP90Work" refersTo="#REF!" sheetId="36"/>
      <definedName name="ㅇㅎㅎㄷㄳㄷㄱ" refersTo="#REF!" sheetId="36"/>
      <definedName name="ㅈㅈㄷㅈㅂㄷ" refersTo="#REF!" sheetId="36"/>
      <definedName name="ㅎㄹㅇ" refersTo="#REF!" sheetId="36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설명서"/>
      <sheetName val="시방서"/>
      <sheetName val="원가계산"/>
      <sheetName val="공사비총괄"/>
      <sheetName val="명세"/>
      <sheetName val="표지(휀스)"/>
      <sheetName val="일위 (휀스)"/>
      <sheetName val="재료비(휀스)"/>
      <sheetName val="단가산출(휀스)"/>
      <sheetName val="일위대가"/>
      <sheetName val="수량집계 "/>
      <sheetName val="단가산출"/>
      <sheetName val="기계경비(2004)"/>
      <sheetName val="노임및자재단가"/>
      <sheetName val="일반자재"/>
      <sheetName val="운반거리표"/>
      <sheetName val="야면석도면및단가"/>
      <sheetName val="콘크리트옹벽도면,산출"/>
      <sheetName val="물받이콘크리트도면,산출"/>
      <sheetName val="콘크리트수로도면,산출"/>
      <sheetName val="배수관도면,산출"/>
      <sheetName val="야면석골막이도면,수량"/>
      <sheetName val="돌수로도면,산출"/>
      <sheetName val="산돌쌓기도면,수량"/>
      <sheetName val="떼수로공도면,산출"/>
      <sheetName val="8급줄떼도면,산출"/>
      <sheetName val="발파석골막이도면,산출"/>
      <sheetName val="대공물막이 끝돌림구조도"/>
      <sheetName val="구조도, 산출"/>
      <sheetName val="골막이(야매)"/>
      <sheetName val="5흙막이"/>
      <sheetName val="바닥막이1.5"/>
      <sheetName val="편입토지조서"/>
      <sheetName val="대치판정"/>
      <sheetName val="세월교산출기초"/>
      <sheetName val="계약서"/>
      <sheetName val="DATA"/>
      <sheetName val="내역서"/>
      <sheetName val="Sheet1"/>
      <sheetName val="수량산출표"/>
      <sheetName val="고흥가화(총괄)"/>
      <sheetName val="날개벽수량표"/>
      <sheetName val="7급줄떼"/>
      <sheetName val="1"/>
      <sheetName val="흄관기초"/>
      <sheetName val="수량집계"/>
      <sheetName val="Sheet3"/>
      <sheetName val="00000000"/>
      <sheetName val="VXXXXXXX"/>
      <sheetName val="일위대가모듈"/>
      <sheetName val="구조물철거타공정이월"/>
      <sheetName val="배수공"/>
      <sheetName val="암거"/>
      <sheetName val="포장공"/>
      <sheetName val="부대단위수량"/>
      <sheetName val="T13(P68~72,78)"/>
      <sheetName val="토사(PE)"/>
      <sheetName val="낙찰표"/>
      <sheetName val="집계표"/>
      <sheetName val="접속도로"/>
      <sheetName val="자재단가"/>
      <sheetName val="횡배수관토공수량"/>
      <sheetName val="각형맨홀"/>
      <sheetName val="입찰안"/>
      <sheetName val="포장공수량집계표"/>
      <sheetName val="공사설명서"/>
      <sheetName val="설계설명서"/>
      <sheetName val="내역"/>
      <sheetName val="일위대가목록"/>
      <sheetName val="부경대총괄내역서"/>
      <sheetName val="A-4"/>
      <sheetName val="별표집계"/>
      <sheetName val="설계요소"/>
      <sheetName val="수문일1"/>
      <sheetName val="신우"/>
      <sheetName val="총괄내역"/>
      <sheetName val="위치조서"/>
      <sheetName val="unitpric"/>
      <sheetName val="노임자재"/>
      <sheetName val="폐목얽기(5열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최적단면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및목차"/>
      <sheetName val="간지"/>
      <sheetName val="관급자재총괄표"/>
      <sheetName val="사급자재총괄표"/>
      <sheetName val="골재총괄표"/>
      <sheetName val="시설물수량표"/>
      <sheetName val="포장수량표"/>
      <sheetName val="수목수량총괄표"/>
      <sheetName val="수목자재총괄"/>
      <sheetName val="시설물수량"/>
      <sheetName val="포장수량"/>
      <sheetName val="시설물포장골재집계표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골막이(야매)"/>
      <sheetName val="덕전리"/>
      <sheetName val="왕십리방향"/>
      <sheetName val="5흙막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별집계"/>
      <sheetName val="총재료집계"/>
      <sheetName val="개거재료집계"/>
      <sheetName val="개거수량산출"/>
      <sheetName val="개거위치조서"/>
      <sheetName val="덮개재료집계"/>
      <sheetName val="덮개수량산출"/>
      <sheetName val="덮개위치조서"/>
      <sheetName val="토적계산"/>
      <sheetName val="폐기물산출"/>
      <sheetName val="깨기재료집계"/>
      <sheetName val="깨기수량산출"/>
      <sheetName val="깨기위치조서"/>
      <sheetName val="중보용수로취입수문재료표"/>
      <sheetName val="중보용수로취입수문"/>
      <sheetName val="중보용수로취입수깨기수량"/>
      <sheetName val="Sheet1"/>
      <sheetName val="#REF"/>
      <sheetName val="Sheet2"/>
      <sheetName val="Sheet3"/>
      <sheetName val="교대(A1)"/>
      <sheetName val="포장복구집계"/>
      <sheetName val="간선계산"/>
      <sheetName val="ABUT수량-A1"/>
      <sheetName val="INPUT"/>
      <sheetName val="입출재고현황 (2)"/>
      <sheetName val="공사비예산서(토목분)"/>
      <sheetName val="BID"/>
      <sheetName val="SLIDES"/>
      <sheetName val="MPO"/>
      <sheetName val="품셈"/>
      <sheetName val="교각1"/>
      <sheetName val="골막이(야매)"/>
      <sheetName val="XL4Poppy"/>
      <sheetName val="단면 (2)"/>
      <sheetName val="차액보증"/>
      <sheetName val="수로교총재료집계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unitpric"/>
      <sheetName val="위치조서"/>
      <sheetName val="겉표지"/>
      <sheetName val="야계유량산출"/>
      <sheetName val="1"/>
      <sheetName val="Sheet1 (2)"/>
      <sheetName val="포장공"/>
      <sheetName val="토공"/>
      <sheetName val="배수공"/>
      <sheetName val="AS복구"/>
      <sheetName val="중기터파기"/>
      <sheetName val="변수값"/>
      <sheetName val="중기상차"/>
      <sheetName val="3CHBDC"/>
      <sheetName val="설계조건"/>
      <sheetName val="Stem Footing"/>
      <sheetName val="노임단가"/>
      <sheetName val="가시설공(시점부)"/>
      <sheetName val="MSG(시점부)"/>
      <sheetName val="SQJ(시점부)"/>
      <sheetName val="지(2)"/>
      <sheetName val="흄관기초"/>
      <sheetName val="자재 집계표"/>
      <sheetName val="상행-교대(A1-A2)"/>
      <sheetName val="11.1 단면hwp"/>
      <sheetName val="CPM챠트"/>
      <sheetName val="입찰안"/>
      <sheetName val="정렬"/>
      <sheetName val="A-4"/>
      <sheetName val="품셈TABLE"/>
      <sheetName val="가정단면"/>
      <sheetName val="사용성검토"/>
      <sheetName val="상행-교대(A1)"/>
      <sheetName val="부서현황"/>
      <sheetName val="DATA"/>
      <sheetName val="DAENAE"/>
      <sheetName val="교대_A1_"/>
      <sheetName val="도장수량(하1)"/>
      <sheetName val="주형"/>
      <sheetName val="기계내역"/>
      <sheetName val="설계"/>
      <sheetName val="설 계"/>
      <sheetName val="EQUIPMENT -2"/>
      <sheetName val="내역서"/>
      <sheetName val="001"/>
      <sheetName val="암거"/>
      <sheetName val="CABLE SIZE-3"/>
      <sheetName val="1.설계조건"/>
      <sheetName val="반중력식옹벽3.5"/>
      <sheetName val="수로단위수량"/>
      <sheetName val="역T형"/>
      <sheetName val="Sheet17"/>
      <sheetName val="반중력식옹벽"/>
      <sheetName val="각종장비전압강하계산"/>
      <sheetName val="도장"/>
      <sheetName val="3BL공동구 수량"/>
      <sheetName val="말뚝지지력산정"/>
      <sheetName val="산출근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서"/>
      <sheetName val="내역"/>
    </sheetNames>
    <sheetDataSet>
      <sheetData sheetId="0" refreshError="1"/>
      <sheetData sheetId="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배수공"/>
      <sheetName val="토사(PE)"/>
      <sheetName val="포장공"/>
      <sheetName val="Sheet1"/>
      <sheetName val="골막이(야매)"/>
      <sheetName val="암거"/>
      <sheetName val="집수정"/>
      <sheetName val="본체"/>
      <sheetName val="교각1"/>
      <sheetName val="TOTAL_BOQ"/>
      <sheetName val="덕전리"/>
      <sheetName val="조명시설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단가 (2)"/>
      <sheetName val="중기일위대가"/>
      <sheetName val="일위대가"/>
      <sheetName val="unitpric"/>
      <sheetName val="에너지요금"/>
      <sheetName val="구역화물"/>
      <sheetName val="방송(체육관)"/>
      <sheetName val="일반교실"/>
      <sheetName val="금액내역서"/>
      <sheetName val="G.R300경비"/>
      <sheetName val="예정(3)"/>
      <sheetName val="APT"/>
      <sheetName val="우,오수"/>
      <sheetName val="sw1"/>
      <sheetName val="단위수량"/>
      <sheetName val="교각(P1)수량"/>
      <sheetName val="DDD"/>
      <sheetName val="말뚝지지력산정"/>
      <sheetName val="맨홀토공산출"/>
      <sheetName val="용소리교"/>
      <sheetName val="전선관"/>
      <sheetName val="조건표"/>
      <sheetName val="연결임시"/>
      <sheetName val="토공(우물통,기타) "/>
      <sheetName val="설계내역서"/>
      <sheetName val="DATE"/>
      <sheetName val="물가시세"/>
      <sheetName val="실행철강하도"/>
      <sheetName val="Sheet17"/>
      <sheetName val="흥양2교토공집계표"/>
      <sheetName val="측구공"/>
      <sheetName val="ABUT수량-A1"/>
      <sheetName val="P_E이중관보호공800(터파기)"/>
      <sheetName val="P_E이중관보호공800"/>
      <sheetName val="Excel"/>
      <sheetName val="3BL공동구 수량"/>
      <sheetName val="빌딩 안내"/>
      <sheetName val="내역서1"/>
      <sheetName val="대로근거"/>
      <sheetName val="6동"/>
      <sheetName val="산근"/>
      <sheetName val="교육종류"/>
      <sheetName val="파일의이용"/>
      <sheetName val="차액보증"/>
      <sheetName val="노무비계"/>
      <sheetName val="wall"/>
      <sheetName val="내역"/>
      <sheetName val="2000년1차"/>
      <sheetName val="2공구산출내역"/>
      <sheetName val="식재가격"/>
      <sheetName val="식재총괄"/>
      <sheetName val="수량3"/>
      <sheetName val="TEST1"/>
      <sheetName val="총괄"/>
      <sheetName val="2000년 공정표"/>
      <sheetName val="C-직노1"/>
      <sheetName val="품셈TABLE"/>
      <sheetName val="천방교접속"/>
      <sheetName val="현장관리비"/>
      <sheetName val="포장수량"/>
      <sheetName val="우수공"/>
      <sheetName val="가도공"/>
      <sheetName val="공종"/>
      <sheetName val="tggwan(mac)"/>
      <sheetName val="기계경비목록"/>
      <sheetName val="noyim"/>
      <sheetName val="경산"/>
      <sheetName val="아스팔트 포장총괄집계표"/>
      <sheetName val="단가일람"/>
      <sheetName val="SLAB"/>
      <sheetName val="6PILE  (돌출)"/>
      <sheetName val="단면검토"/>
      <sheetName val="설계조건"/>
      <sheetName val="수량집계"/>
      <sheetName val="인건비 "/>
      <sheetName val="Total"/>
      <sheetName val="설계설명서"/>
      <sheetName val="토목주소"/>
      <sheetName val="프랜트면허"/>
      <sheetName val="Sheet2"/>
      <sheetName val="cal"/>
      <sheetName val="계정"/>
      <sheetName val="내역서"/>
      <sheetName val="2@ BOX"/>
      <sheetName val="구천"/>
      <sheetName val="input"/>
      <sheetName val="갑지"/>
      <sheetName val="집계표"/>
      <sheetName val="수량산출"/>
      <sheetName val="산출근거"/>
      <sheetName val="기계경비"/>
      <sheetName val="#REF"/>
      <sheetName val="상 부"/>
      <sheetName val="부대공자재집계표"/>
      <sheetName val="현장식당(1)"/>
      <sheetName val="단면"/>
      <sheetName val="공량산출서"/>
      <sheetName val="자재 집계표"/>
      <sheetName val="Sheet1 (2)"/>
      <sheetName val="취수탑"/>
      <sheetName val="단면 (2)"/>
      <sheetName val="9811"/>
      <sheetName val="신우"/>
      <sheetName val="EP0618"/>
      <sheetName val="설비"/>
      <sheetName val="적용단가"/>
      <sheetName val="동해title"/>
      <sheetName val="공통가설공사"/>
      <sheetName val="슬래브"/>
      <sheetName val="1공구(입찰내역)"/>
      <sheetName val="2000전체분"/>
      <sheetName val="설계명세서"/>
      <sheetName val="예산명세서"/>
      <sheetName val="자료입력"/>
      <sheetName val="토목품셈"/>
      <sheetName val="대포2교접속"/>
      <sheetName val="시중노임단가"/>
      <sheetName val="토공"/>
      <sheetName val="교사기준면적(초등)"/>
      <sheetName val="일반문틀 설치"/>
      <sheetName val="샌딩 에폭시 도장"/>
      <sheetName val="스텐문틀설치"/>
      <sheetName val="운동장 (2)"/>
      <sheetName val="구조물철거타공정이월"/>
      <sheetName val="7급줄떼"/>
      <sheetName val="최적단면"/>
      <sheetName val="일위대가목록"/>
      <sheetName val="터파기및재료"/>
      <sheetName val="N賃率-職"/>
      <sheetName val="입찰안"/>
      <sheetName val="JUCKEYK"/>
      <sheetName val="단가산출서"/>
      <sheetName val="대창(함평)"/>
      <sheetName val="대창(장성)"/>
      <sheetName val="대창(함평)-창열"/>
      <sheetName val="절대건들지마시오"/>
      <sheetName val="관급"/>
      <sheetName val="시험비"/>
      <sheetName val="자재단가"/>
      <sheetName val="기계경비일람"/>
      <sheetName val="구조물공"/>
      <sheetName val="부대공"/>
      <sheetName val="사통"/>
      <sheetName val="2001계약현황"/>
      <sheetName val="기초목"/>
      <sheetName val="열린교실"/>
      <sheetName val="1호인버트수량"/>
      <sheetName val="2호맨홀공제수량"/>
      <sheetName val="견"/>
      <sheetName val="내역서(증축)"/>
      <sheetName val="중로근거"/>
      <sheetName val="견적조건"/>
      <sheetName val="수량BOQ"/>
      <sheetName val="날개벽"/>
      <sheetName val="총괄표"/>
      <sheetName val="골조시행"/>
      <sheetName val="일위대가목차"/>
      <sheetName val="자재비"/>
      <sheetName val="1.취수장"/>
      <sheetName val="원가계산"/>
      <sheetName val="DNT OSBL"/>
      <sheetName val="1.설계조건"/>
      <sheetName val="내역(한신APT)"/>
      <sheetName val="기초자료입력"/>
      <sheetName val="원가계산서"/>
      <sheetName val="배관(TDI ISBL)"/>
      <sheetName val="01"/>
      <sheetName val="개요"/>
      <sheetName val="참고자료"/>
      <sheetName val="대장"/>
      <sheetName val="기술자관리"/>
      <sheetName val="공동업체"/>
      <sheetName val="공사진행현황"/>
      <sheetName val="하도계약"/>
      <sheetName val="보증 및 분담"/>
      <sheetName val="약품설비"/>
      <sheetName val="주방환기"/>
      <sheetName val="토공총괄표"/>
      <sheetName val="입찰보고"/>
      <sheetName val="금광1터널"/>
      <sheetName val="실행간접비용"/>
      <sheetName val="온도 데이터"/>
      <sheetName val="일위"/>
      <sheetName val="세원견적서"/>
      <sheetName val="수안보-MBR1"/>
      <sheetName val="우각부검토"/>
      <sheetName val="7.전산해석결과"/>
      <sheetName val="4.하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 refreshError="1"/>
      <sheetData sheetId="102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부대공"/>
      <sheetName val="수량집계"/>
      <sheetName val="확폭수량"/>
      <sheetName val="날개벽수량표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슭막이(깬매)"/>
      <sheetName val="돌흙막이(야)"/>
      <sheetName val="줄떼공(7급)"/>
      <sheetName val="골막이(야매)"/>
      <sheetName val="기슭막이(야매)"/>
      <sheetName val="통나무흙막이"/>
      <sheetName val="대석줄떼(야7)"/>
      <sheetName val="페목얽기(3열)"/>
      <sheetName val="보막이(야매)"/>
      <sheetName val="보막이(야찰)"/>
      <sheetName val="보막이(깬매)"/>
      <sheetName val="보막이(깬찰)"/>
      <sheetName val="돌보막이(1)"/>
      <sheetName val="돌보막이(2)"/>
      <sheetName val="콘크리트보막이"/>
      <sheetName val="골막이(야찰)"/>
      <sheetName val="골막이(깬매)"/>
      <sheetName val="골막이(깬찰)"/>
      <sheetName val="기슭막이(야찰)"/>
      <sheetName val="기슭막이(야,천단)"/>
      <sheetName val="기슭막이(깬찰)"/>
      <sheetName val="기슭막이(con.c)"/>
      <sheetName val="페목얽기(5열)"/>
      <sheetName val="페목얽기(5열철근)"/>
      <sheetName val="페목얽기(3열철근)"/>
      <sheetName val="돌흙막이(깬)"/>
      <sheetName val="돌흙막이(깬찰)"/>
      <sheetName val="통나무흙막이(3열)"/>
      <sheetName val="통나무흙막이(철근)"/>
      <sheetName val="산비탈돌쌓기(야매)"/>
      <sheetName val="산비탈돌쌓기(야찰)"/>
      <sheetName val="산비탈돌쌓기(깬매)"/>
      <sheetName val="산비탈돌쌓기(깬찰)"/>
      <sheetName val="줄떼공(5급)"/>
      <sheetName val="줄떼공(8급)"/>
      <sheetName val="속도량내기(조약돌)"/>
      <sheetName val="속도량내기(자갈)"/>
      <sheetName val="대석줄떼(야5)"/>
      <sheetName val="대석줄떼(야6)"/>
      <sheetName val="대석줄떼(깬5)"/>
      <sheetName val="대석줄떼(깬6)"/>
      <sheetName val="대석줄떼(깬7)"/>
      <sheetName val="교각1"/>
      <sheetName val="5흙막이"/>
      <sheetName val="날개벽수량표"/>
      <sheetName val="INPUT"/>
    </sheetNames>
    <sheetDataSet>
      <sheetData sheetId="0"/>
      <sheetData sheetId="1"/>
      <sheetData sheetId="2"/>
      <sheetData sheetId="3">
        <row r="1">
          <cell r="A1" t="str">
            <v>설        계        내        역        서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(실제)"/>
      <sheetName val="사방댐설계내역서(1)"/>
      <sheetName val="견적 (1)"/>
      <sheetName val="사방댐설계내역서(2)"/>
      <sheetName val="견적 (2)"/>
      <sheetName val="사방댐설계내역서 (3)"/>
      <sheetName val="견적 (3)"/>
      <sheetName val="7급줄떼"/>
      <sheetName val="5흙막이"/>
      <sheetName val="골막이(야매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"/>
      <sheetName val="집계"/>
      <sheetName val="내역"/>
      <sheetName val="토목 조경공사"/>
      <sheetName val="Sheet2"/>
      <sheetName val="Sheet3"/>
      <sheetName val="골막이(야매)"/>
      <sheetName val="교대(A1)"/>
      <sheetName val="A-4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총괄집계"/>
      <sheetName val="관급자재집계"/>
      <sheetName val="사급자재집계"/>
      <sheetName val="토공집계표"/>
      <sheetName val="포장공자재수량집계"/>
      <sheetName val="배수공자재수량집계"/>
      <sheetName val="배수관접합및부설 "/>
      <sheetName val="계단공자재수량집계"/>
      <sheetName val="스탠드수량집계"/>
      <sheetName val="담장기초수량집계"/>
      <sheetName val="포장철거및복구공집계 "/>
      <sheetName val="조경공자재집계"/>
      <sheetName val="세륜기기초"/>
      <sheetName val="덕전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료총집계"/>
      <sheetName val="시멘트골재집계"/>
      <sheetName val="토공총집계"/>
      <sheetName val="토공집계"/>
      <sheetName val="측구연장조서"/>
      <sheetName val="배수공토공집계표"/>
      <sheetName val="배수공재료집계"/>
      <sheetName val="집수정토공"/>
      <sheetName val="집수정재료"/>
      <sheetName val="관로공토공"/>
      <sheetName val="배수관재료"/>
      <sheetName val="맨홀공단위수량집계"/>
      <sheetName val="관로공단위수량집계"/>
      <sheetName val="L형측구단위수량집계"/>
      <sheetName val="부대공재료집계표"/>
      <sheetName val="화강석경계블럭연장조서"/>
      <sheetName val="소형고압블럭연장조서"/>
      <sheetName val="차선도색"/>
      <sheetName val="포장공재료집계표"/>
      <sheetName val="포장수량집계"/>
      <sheetName val="포장면적"/>
      <sheetName val="구조물공재료집계표"/>
      <sheetName val="옹벽공수량"/>
      <sheetName val="옹벽단위수량"/>
      <sheetName val="옹벽높이별연장조서"/>
      <sheetName val="옹벽공연장조서"/>
      <sheetName val="구조물깨기"/>
      <sheetName val="조경공연장"/>
      <sheetName val="날개벽수량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굴착관로수량집계표"/>
      <sheetName val="관로수량"/>
      <sheetName val="THP관철거"/>
      <sheetName val="기존관철거"/>
      <sheetName val="기존깨기산근"/>
      <sheetName val="물돌리기및물막이집계"/>
      <sheetName val="물돌리기및물막이"/>
      <sheetName val="경고용테이프"/>
      <sheetName val="Sheet1"/>
      <sheetName val="Sheet2"/>
      <sheetName val="Sheet3"/>
      <sheetName val="1.1.2 관부설공"/>
      <sheetName val="(1)토 공"/>
      <sheetName val="가.평균H"/>
      <sheetName val="나.관로토공"/>
      <sheetName val="(2)관로공(PE)"/>
      <sheetName val="(1)토공"/>
      <sheetName val="(2)관로공집계"/>
      <sheetName val="가.관로공(PE)"/>
      <sheetName val="나.관로공(곡관)"/>
      <sheetName val="A-4"/>
      <sheetName val="Sheet17"/>
      <sheetName val="교각1"/>
      <sheetName val="배수공"/>
      <sheetName val="암거"/>
      <sheetName val="포장공"/>
      <sheetName val="날개벽수량표"/>
      <sheetName val="대포2교접속"/>
      <sheetName val="접속도로"/>
      <sheetName val="일위대가"/>
      <sheetName val="천방교접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설명서"/>
      <sheetName val="안정검정"/>
      <sheetName val="1"/>
      <sheetName val="A-4"/>
      <sheetName val="접속도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HMEN"/>
      <sheetName val="#REF"/>
      <sheetName val="건축내역"/>
      <sheetName val="골막이(야매)"/>
      <sheetName val="1"/>
      <sheetName val="날개벽수량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포장공 (2)"/>
      <sheetName val="부대공"/>
      <sheetName val="수량집계"/>
      <sheetName val="확폭수량"/>
      <sheetName val="편입토지조서"/>
      <sheetName val="편입토지조서 (2)"/>
      <sheetName val="Sheet1"/>
      <sheetName val="Sheet8"/>
      <sheetName val="덕전리"/>
      <sheetName val="흄관기초"/>
      <sheetName val="#REF"/>
      <sheetName val="7급줄떼"/>
      <sheetName val="속도랑내기(자갈)"/>
    </sheetNames>
    <sheetDataSet>
      <sheetData sheetId="0"/>
      <sheetData sheetId="1">
        <row r="11">
          <cell r="AL11">
            <v>0</v>
          </cell>
        </row>
      </sheetData>
      <sheetData sheetId="2">
        <row r="26">
          <cell r="AY26">
            <v>91.02</v>
          </cell>
        </row>
      </sheetData>
      <sheetData sheetId="3">
        <row r="8">
          <cell r="AY8" t="e">
            <v>#REF!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(2)"/>
      <sheetName val="심사용표지"/>
      <sheetName val="설계표지"/>
      <sheetName val="설계설명서"/>
      <sheetName val="목차"/>
      <sheetName val="표지"/>
      <sheetName val="시멘모래"/>
      <sheetName val="별산자재집계표"/>
      <sheetName val="토공량집계표"/>
      <sheetName val="시설수량표"/>
      <sheetName val="식재수량표"/>
      <sheetName val="수량표지"/>
      <sheetName val="수량산출서"/>
      <sheetName val="Sheet1"/>
      <sheetName val="Sheet2"/>
      <sheetName val="Sheet3"/>
      <sheetName val="종배수관면벽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총괄표"/>
      <sheetName val="목록표"/>
      <sheetName val="토공"/>
      <sheetName val="둑쌓기"/>
      <sheetName val="바닥막이(1.0)"/>
      <sheetName val="바닥막이(0.7)"/>
      <sheetName val="바닥막이(1.0) (2)"/>
      <sheetName val="바닥막이(0.7) (2)"/>
      <sheetName val="골막이"/>
      <sheetName val="기슭막이(야)"/>
      <sheetName val="기슭막이(야,점토)"/>
      <sheetName val="기슭막이(야) (2)"/>
      <sheetName val="개간수로"/>
      <sheetName val="벤치플륨관"/>
      <sheetName val="측구수로관설치"/>
      <sheetName val="연못"/>
      <sheetName val="폭포"/>
      <sheetName val="대석줄떼"/>
      <sheetName val="7비탈다듬기"/>
      <sheetName val="돌흙막이"/>
      <sheetName val="6떼흙막이"/>
      <sheetName val="8돌수로"/>
      <sheetName val="9떼수로"/>
      <sheetName val="7급줄떼"/>
      <sheetName val="평떼붙임"/>
      <sheetName val="잡공사"/>
      <sheetName val="운반비"/>
      <sheetName val="조달자재대"/>
      <sheetName val="자재명세"/>
      <sheetName val="명세서(단가1)"/>
      <sheetName val="설계명세 "/>
      <sheetName val="인부명세"/>
      <sheetName val="장비명세"/>
      <sheetName val="바닥막이(0.5)"/>
      <sheetName val="낮은바닥막이"/>
      <sheetName val="기슭막이 (깬)"/>
      <sheetName val="낮은바닥막이(콘)"/>
      <sheetName val="낮은바닥막이(콘) (2)"/>
      <sheetName val="대석"/>
      <sheetName val="목교설치"/>
      <sheetName val="골막이(야매)"/>
      <sheetName val="일위대가"/>
      <sheetName val="종배수관면벽구"/>
      <sheetName val="포장공"/>
      <sheetName val="배수공"/>
      <sheetName val="편입토지조서"/>
      <sheetName val="7급줄떼공"/>
      <sheetName val="대포2교접속"/>
      <sheetName val="천방교접속"/>
      <sheetName val="건축내역"/>
      <sheetName val="속도랑내기(자갈)"/>
      <sheetName val="일위대가목록"/>
      <sheetName val="설계내역서"/>
      <sheetName val="TOTAL_BOQ"/>
      <sheetName val="#REF"/>
      <sheetName val="교대(A1)"/>
      <sheetName val="접속도로"/>
      <sheetName val="날개벽수량표"/>
      <sheetName val="단재적표"/>
      <sheetName val="재적표"/>
      <sheetName val="덕전리"/>
      <sheetName val="요율표"/>
      <sheetName val="원가계산서"/>
      <sheetName val="5흙막이"/>
      <sheetName val="입찰안"/>
      <sheetName val="1"/>
      <sheetName val="집수정토공"/>
      <sheetName val="제품정보"/>
      <sheetName val="수종선택"/>
      <sheetName val="계약서"/>
      <sheetName val="시방서"/>
      <sheetName val="조명일위"/>
      <sheetName val="DANGA"/>
      <sheetName val="위치조서"/>
      <sheetName val="산출근거"/>
      <sheetName val="조명율표"/>
      <sheetName val="unitpric"/>
      <sheetName val="직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횡배수집계"/>
      <sheetName val="암거수량및 물량집계표"/>
      <sheetName val="배수집계"/>
      <sheetName val="배수관본체수량집계표"/>
      <sheetName val="맹암거 수량"/>
      <sheetName val="암거 집계표"/>
      <sheetName val="배수수량집계표"/>
      <sheetName val="횡배수조서,집계"/>
      <sheetName val="집수정수량집계표"/>
      <sheetName val="배수공집계표"/>
      <sheetName val="집 수 정"/>
      <sheetName val="기초자료및 집수정 리스트  "/>
      <sheetName val="측구단위, 연장, 집계표 "/>
      <sheetName val="부대단위수량"/>
      <sheetName val="종배수관"/>
      <sheetName val="배수단위,측구집계"/>
      <sheetName val="횡단위"/>
      <sheetName val="평균높이와날개단위수량"/>
      <sheetName val="배수공집계"/>
      <sheetName val="수량산출"/>
      <sheetName val="날개벽수량표"/>
      <sheetName val="편입토지조서"/>
      <sheetName val="터파기및재료"/>
      <sheetName val="구조물공"/>
      <sheetName val="주beam"/>
      <sheetName val="종배수관면벽구"/>
      <sheetName val="7급줄떼"/>
      <sheetName val="흄관기초"/>
      <sheetName val="직노"/>
      <sheetName val="7급줄떼공"/>
      <sheetName val="단위수량"/>
      <sheetName val="#REF"/>
      <sheetName val="DATE"/>
      <sheetName val="Sheet1"/>
      <sheetName val="설계명세서"/>
      <sheetName val="일위대가"/>
      <sheetName val="입찰안"/>
      <sheetName val="A-4"/>
      <sheetName val="noyim"/>
      <sheetName val="200"/>
      <sheetName val="조명시설"/>
      <sheetName val="5흙막이"/>
      <sheetName val="내역서"/>
      <sheetName val="아산경희980422"/>
      <sheetName val="배수공"/>
      <sheetName val="대포2교접속"/>
      <sheetName val="일위대가표"/>
      <sheetName val="포장공"/>
      <sheetName val="FILE1"/>
      <sheetName val="총괄"/>
      <sheetName val="3BL공동구 수량"/>
      <sheetName val="시중노임단가"/>
      <sheetName val="손익분석"/>
      <sheetName val="순성토"/>
      <sheetName val="계약서"/>
      <sheetName val="횡배수관토공수량"/>
      <sheetName val="골재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LIST"/>
      <sheetName val="우수관수량"/>
      <sheetName val="우수단수"/>
      <sheetName val="구조물집계"/>
      <sheetName val="우수맨홀집계"/>
      <sheetName val="우수맨홀단수(원형1호)"/>
      <sheetName val="우수맨홀단수(원형2호) "/>
      <sheetName val="우_수받이수량집계"/>
      <sheetName val="우수받이단수"/>
      <sheetName val="오수관LIST"/>
      <sheetName val="관자재집계"/>
      <sheetName val="오수관자재집계 "/>
      <sheetName val="가정오수관"/>
      <sheetName val="주철관절단"/>
      <sheetName val="오수맨홀수량집계"/>
      <sheetName val="오수맨홀단수"/>
      <sheetName val="오수받이수량집계"/>
      <sheetName val="오수받이"/>
      <sheetName val="관로공집계"/>
      <sheetName val="오수관수량"/>
      <sheetName val="오수관"/>
      <sheetName val="부대단위수량"/>
      <sheetName val="단면가정"/>
      <sheetName val="포장수량"/>
      <sheetName val="포장공"/>
      <sheetName val="배수공"/>
      <sheetName val="흄관기초"/>
      <sheetName val="교각1"/>
      <sheetName val="도근좌표"/>
      <sheetName val="편입토지조서"/>
      <sheetName val="하수실행"/>
      <sheetName val="부대공"/>
      <sheetName val="방호벽"/>
      <sheetName val="낙석방지책"/>
      <sheetName val="대비내역"/>
      <sheetName val="code"/>
      <sheetName val="날개벽수량표"/>
      <sheetName val="단위수량"/>
      <sheetName val="원형맨홀수량"/>
      <sheetName val="data"/>
      <sheetName val="대포2교접속"/>
      <sheetName val="천방교접속"/>
      <sheetName val="Y-WORK"/>
      <sheetName val="COPING"/>
      <sheetName val="SLAB&quot;1&quot;"/>
      <sheetName val="총괄표"/>
      <sheetName val="기둥(원형)"/>
      <sheetName val="별표"/>
      <sheetName val="000000"/>
      <sheetName val="FORM-0"/>
      <sheetName val="내역"/>
      <sheetName val="ABUT수량-A1"/>
      <sheetName val="4)유동표"/>
      <sheetName val="7급줄떼"/>
      <sheetName val="일위대가"/>
      <sheetName val="A-4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5흙막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방수로(정선남평)"/>
      <sheetName val="안정검정(정선남평)"/>
      <sheetName val="확률50.강릉.영월(정선.남평)"/>
      <sheetName val="바닥막이1.5"/>
      <sheetName val="5흙막이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앞표지"/>
      <sheetName val="목차"/>
      <sheetName val="설계설명서"/>
      <sheetName val="설계적용기준"/>
      <sheetName val="표지"/>
      <sheetName val="공사원가계산서"/>
      <sheetName val="공사예정공정표"/>
      <sheetName val="공사비총괄표"/>
      <sheetName val="설계내역서"/>
      <sheetName val="자재대명세서"/>
      <sheetName val="자재입력"/>
      <sheetName val="인부임명세서"/>
      <sheetName val="인부입력"/>
      <sheetName val="설계비명세서"/>
      <sheetName val="자재수급명세서"/>
      <sheetName val="경비"/>
      <sheetName val="중력식옹벽2.5폼(신,적)"/>
      <sheetName val="중력식옹벽2.0폼(적)"/>
      <sheetName val="중력식옹벽1.5폼"/>
      <sheetName val="gabion(h=2.0)(적)"/>
      <sheetName val="gabion(h=2.0)(적,변)"/>
      <sheetName val="전석기슭막이2.0(적)"/>
      <sheetName val="돌망태기슭막이2.0(적)"/>
      <sheetName val="돌망태기슭막이2(적,변)"/>
      <sheetName val="돌망태기슭막이3.0"/>
      <sheetName val="돌망태기슭막이3(적,변)"/>
      <sheetName val="타돌골"/>
      <sheetName val="타돌골1 "/>
      <sheetName val="타돌골1(적,변)"/>
      <sheetName val="원돌골"/>
      <sheetName val="원돌골(적,변)"/>
      <sheetName val="원돌흙1"/>
      <sheetName val="원돌흙1(적,변)"/>
      <sheetName val="원돌흙2"/>
      <sheetName val="원돌흙3"/>
      <sheetName val="원돌흙3(적,신)"/>
      <sheetName val="돌흙막이"/>
      <sheetName val="돌흙막이 (적,변)"/>
      <sheetName val="마사마대흙막이(적)"/>
      <sheetName val="녹화마대흙막이(적)"/>
      <sheetName val="떼흙막이(적)"/>
      <sheetName val="심줄2단"/>
      <sheetName val="심줄2단(적,변)"/>
      <sheetName val="돌기슭막이(깬잡석)"/>
      <sheetName val="돌기슭막이(깬잡석) (적,변)"/>
      <sheetName val="산돌"/>
      <sheetName val="산돌(적,변)"/>
      <sheetName val="마사마대쌓기(적)"/>
      <sheetName val="녹화마대쌓기(적)"/>
      <sheetName val="7급(적)"/>
      <sheetName val="9급"/>
      <sheetName val="반호형돌수로"/>
      <sheetName val="반호형(적,변)"/>
      <sheetName val="마사마대수로내기(적)"/>
      <sheetName val="녹화마대수로(적)"/>
      <sheetName val="떼수로(B0.6)(적)"/>
      <sheetName val="떼수로(B0.8)(적)"/>
      <sheetName val="비탈다듬기(적)"/>
      <sheetName val="씨뿌리기(적)"/>
      <sheetName val="나무심기(적)"/>
      <sheetName val="피해목벌채(적)"/>
      <sheetName val="잡공사(적)"/>
      <sheetName val="돌기슭막이돌(영주)"/>
      <sheetName val="돌쌓기용운반(옥계)"/>
      <sheetName val="돌망태용운반(옥계)"/>
      <sheetName val="뒷채움자갈운반(옥계)"/>
      <sheetName val="사토운반"/>
      <sheetName val="거리이정표 (2)"/>
      <sheetName val="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석보막이1확정"/>
      <sheetName val="야면석보막이2(확정)"/>
      <sheetName val=" 야골메"/>
      <sheetName val="시멘트대운반(리프트트럭)"/>
      <sheetName val="6급줄마대공"/>
      <sheetName val="폐목얽기(5열)"/>
      <sheetName val="날개벽수량표"/>
      <sheetName val="7급줄떼공"/>
      <sheetName val="1"/>
      <sheetName val="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용도로"/>
      <sheetName val="Sheet1"/>
      <sheetName val="Sheet2"/>
      <sheetName val="Sheet3"/>
      <sheetName val="Sheet4"/>
      <sheetName val="Sheet5"/>
      <sheetName val="Sheet6"/>
      <sheetName val="Sheet7"/>
      <sheetName val="수로단위수량"/>
      <sheetName val="횡배수관설치현황"/>
      <sheetName val="A-4"/>
      <sheetName val="7급줄떼"/>
      <sheetName val="골막이(야매)"/>
      <sheetName val="일위대가"/>
      <sheetName val="Sheet15"/>
      <sheetName val="5흙막이"/>
      <sheetName val="포장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4"/>
      <sheetName val="기슭막이(야면석찰쌓기)"/>
      <sheetName val="총괄표"/>
      <sheetName val="골막이(야매)"/>
      <sheetName val="데이타"/>
      <sheetName val="식재인부"/>
      <sheetName val="수로단위수량"/>
      <sheetName val="수량산출표"/>
      <sheetName val="댐구조도"/>
      <sheetName val="세월교산출기초"/>
      <sheetName val="바닥막이1.5"/>
      <sheetName val="땅속흙막이(야)"/>
      <sheetName val="토사(PE)"/>
      <sheetName val="날개벽수량표"/>
      <sheetName val="unitpric"/>
      <sheetName val="noyim"/>
      <sheetName val="배수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적용수량"/>
      <sheetName val="자재집계"/>
      <sheetName val="자재집계(2)"/>
      <sheetName val="토공"/>
      <sheetName val="타공종이월수량"/>
      <sheetName val="내역집계"/>
      <sheetName val="배수공집계"/>
      <sheetName val="측구집계"/>
      <sheetName val="측구위치"/>
      <sheetName val="개거수량1"/>
      <sheetName val="개거수량2"/>
      <sheetName val="측구"/>
      <sheetName val="종배수관"/>
      <sheetName val="종.위치"/>
      <sheetName val="종배수관면벽구"/>
      <sheetName val="Sheet3"/>
      <sheetName val="접속도로"/>
      <sheetName val="편입토지조서"/>
      <sheetName val="7급줄떼"/>
      <sheetName val="1"/>
      <sheetName val="암거"/>
      <sheetName val="포장공"/>
      <sheetName val="배수공"/>
      <sheetName val="날개벽수량표"/>
      <sheetName val="산출근거"/>
      <sheetName val="산근"/>
      <sheetName val="1 자원총괄"/>
      <sheetName val="접속도로1"/>
      <sheetName val="입찰안"/>
      <sheetName val="속도랑내기(자갈)"/>
      <sheetName val="건축내역"/>
      <sheetName val="천방교접속"/>
      <sheetName val="대포2교접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흄관기초"/>
      <sheetName val="편입토지조서"/>
      <sheetName val="7급줄떼공"/>
      <sheetName val="주beam"/>
      <sheetName val="바닥판"/>
      <sheetName val="입력DATA"/>
      <sheetName val="DDD"/>
      <sheetName val="암거날개벽"/>
      <sheetName val="포장공"/>
      <sheetName val="오동"/>
      <sheetName val="대조"/>
      <sheetName val="나한"/>
      <sheetName val="7급줄떼"/>
      <sheetName val="종배수관면벽구"/>
      <sheetName val="부대단위수량"/>
      <sheetName val="덕전리"/>
      <sheetName val="실행철강하도"/>
      <sheetName val="총수량집계표"/>
      <sheetName val="대포2교접속"/>
      <sheetName val="재료"/>
      <sheetName val="약품공급2"/>
      <sheetName val="산출근거"/>
      <sheetName val="#REF"/>
      <sheetName val="철근량"/>
      <sheetName val="지점별강우량"/>
      <sheetName val="영창26"/>
      <sheetName val="제1호단위수량"/>
      <sheetName val="입찰안"/>
      <sheetName val="조명시설"/>
      <sheetName val="단가"/>
      <sheetName val="내역서적용수량"/>
      <sheetName val="총괄표"/>
      <sheetName val="유입량"/>
      <sheetName val="자재단가"/>
      <sheetName val="내역"/>
      <sheetName val="천방교접속"/>
      <sheetName val="일위대가"/>
      <sheetName val="기계경비시간당손료목록"/>
      <sheetName val="노임단가"/>
      <sheetName val="도근좌표"/>
      <sheetName val="공사비총괄표"/>
      <sheetName val="직원자료입력"/>
      <sheetName val="데리네이타현황"/>
      <sheetName val="DATE"/>
      <sheetName val="암거"/>
      <sheetName val="암거단위"/>
      <sheetName val="골조"/>
      <sheetName val="항목별진도율"/>
      <sheetName val="앉음벽 (2)"/>
      <sheetName val="PAY"/>
      <sheetName val="일위대가목차"/>
      <sheetName val="원가"/>
      <sheetName val="1 자원총괄"/>
      <sheetName val="요율"/>
      <sheetName val="일위대가목록"/>
      <sheetName val="재적표"/>
      <sheetName val="지급자재"/>
      <sheetName val="일위대가표"/>
      <sheetName val="단위단가"/>
      <sheetName val="Sheet1"/>
      <sheetName val="Sheet2"/>
      <sheetName val="Sheet3"/>
      <sheetName val="계약서"/>
      <sheetName val="건축내역"/>
      <sheetName val="내역서"/>
      <sheetName val="기안문"/>
      <sheetName val="교수설계"/>
      <sheetName val="N賃率-職"/>
      <sheetName val="102역사"/>
      <sheetName val="골재산출"/>
      <sheetName val="국도접속 차도부수량"/>
      <sheetName val="속도랑내기(자갈)"/>
      <sheetName val="자재단가비교표"/>
      <sheetName val="편입용지조서"/>
      <sheetName val="DATA"/>
      <sheetName val="조명율표"/>
      <sheetName val="설명"/>
      <sheetName val="중사"/>
      <sheetName val="자가"/>
      <sheetName val="구조물터파기수량집계"/>
      <sheetName val="측구터파기공수량집계"/>
      <sheetName val="배수공 시멘트 및 골재량 산출"/>
      <sheetName val="회사개요"/>
      <sheetName val="직원명부"/>
      <sheetName val="교각1"/>
      <sheetName val="품셈TABLE"/>
      <sheetName val="수량산출"/>
      <sheetName val="집수정토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관급"/>
      <sheetName val="골재량집계표"/>
      <sheetName val="토적표토공집계"/>
      <sheetName val="토적계산서 "/>
      <sheetName val="깨기수량"/>
      <sheetName val="측구공"/>
      <sheetName val="포장집계"/>
      <sheetName val="콘크리트포장"/>
      <sheetName val="보도포장"/>
      <sheetName val="보도포장단위수량"/>
      <sheetName val="우,오수맨홀"/>
      <sheetName val="맨홀뚜껑집계"/>
      <sheetName val="우오수PE관"/>
      <sheetName val="관기초모래부설"/>
      <sheetName val="오수연결관"/>
      <sheetName val="연결관포장집계"/>
      <sheetName val="연결관터파기제원조서"/>
      <sheetName val="연결관토공단위수량"/>
      <sheetName val="부대공"/>
      <sheetName val="토류벽"/>
      <sheetName val="구조물공수량집계"/>
      <sheetName val="구조물공자재집계"/>
      <sheetName val="낙차보"/>
      <sheetName val="구조물토공"/>
      <sheetName val="구조물설치조서"/>
      <sheetName val="반중력식단위수량"/>
      <sheetName val="역T 단위수량"/>
      <sheetName val="휴지통"/>
      <sheetName val="배수공자재집계표"/>
      <sheetName val="배수공자재산출표"/>
      <sheetName val="배수공집계표"/>
      <sheetName val="가설도로"/>
      <sheetName val="각종조서"/>
      <sheetName val="배수공토공"/>
      <sheetName val="배수구조물단위수량"/>
      <sheetName val="Sheet1"/>
      <sheetName val="배수공재료집계"/>
      <sheetName val="횡배수관토공집계"/>
      <sheetName val="횡배수관단위수량"/>
      <sheetName val="토공치수표"/>
      <sheetName val="날개벽수량"/>
      <sheetName val="날개벽단위수량"/>
      <sheetName val="잔토수량산출식"/>
      <sheetName val="집수정단위수량"/>
      <sheetName val="집수정"/>
      <sheetName val="수목보호덮게"/>
      <sheetName val="산마루측구"/>
      <sheetName val="면벽단위수량"/>
      <sheetName val="구조물공단위수량"/>
      <sheetName val="5흙막이"/>
      <sheetName val="골막이(야매)"/>
      <sheetName val="#REF"/>
      <sheetName val="수량산출표"/>
      <sheetName val="댐구조도"/>
      <sheetName val="세월교산출기초"/>
      <sheetName val="일위대가"/>
      <sheetName val="난간벽단위"/>
      <sheetName val="단위수량"/>
      <sheetName val="치수"/>
      <sheetName val="기슭막이(야면석찰쌓기)"/>
      <sheetName val="날개벽수량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설명서(1)"/>
      <sheetName val="설명서 (2)"/>
      <sheetName val="원가"/>
      <sheetName val="총괄"/>
      <sheetName val="공사명세총괄"/>
      <sheetName val="명세"/>
      <sheetName val="일위"/>
      <sheetName val="재료"/>
      <sheetName val="단가1"/>
      <sheetName val="단가2운반"/>
      <sheetName val="운반거리표"/>
      <sheetName val="기계경비"/>
      <sheetName val="수량집계"/>
      <sheetName val="직접자재"/>
      <sheetName val="노임,자재단가"/>
      <sheetName val="안정검정"/>
      <sheetName val="댐구조도"/>
      <sheetName val="수량산출표"/>
      <sheetName val="토적집계표"/>
      <sheetName val="토적계산"/>
      <sheetName val="돌수로도면,산출"/>
      <sheetName val="어도U형"/>
      <sheetName val="어도산출"/>
      <sheetName val="어도구조"/>
      <sheetName val="지적"/>
      <sheetName val="야장"/>
      <sheetName val="날개벽구조"/>
      <sheetName val="세월교산출기초"/>
      <sheetName val="세월교구조도"/>
      <sheetName val="일위대가"/>
      <sheetName val="Sheet17"/>
      <sheetName val="날개벽수량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준비공"/>
      <sheetName val="토적집계"/>
      <sheetName val="사토운반"/>
      <sheetName val="토적계산표"/>
      <sheetName val="자료토적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수정구조도(800)"/>
      <sheetName val="측구수로400"/>
      <sheetName val="돌수로공(제형B=0.75)"/>
      <sheetName val="돌기슭막이(45)찰-고1.0"/>
      <sheetName val="고0.5-돌조공"/>
      <sheetName val="종단규준틀"/>
      <sheetName val="횡단규준틀"/>
      <sheetName val="씨(줄)뿌리기(35기준)"/>
      <sheetName val="Φ800"/>
      <sheetName val="포장"/>
      <sheetName val="포장거푸집"/>
      <sheetName val="미적용--------&gt;"/>
      <sheetName val="돌기슭막이(45)찰-고1.5"/>
      <sheetName val="고2.0-돌기슭(45)메"/>
      <sheetName val="개거(150-200) (2)"/>
      <sheetName val="돌기슭막이(45)찰-고2.0"/>
      <sheetName val="기슭막이(H=1.5)"/>
      <sheetName val="날개벽(800)C-TYPE산출근거"/>
      <sheetName val="날개벽(800)A-TYPE산출근거"/>
      <sheetName val="Φ1000(2)"/>
      <sheetName val="Φ1200(2)"/>
      <sheetName val="Φ1000"/>
      <sheetName val="Φ1200"/>
      <sheetName val="기슭막이(H=2.0)"/>
      <sheetName val="측구수로500"/>
      <sheetName val="돌붙임(깔기)"/>
      <sheetName val="돌붙임L3=45(사방)"/>
      <sheetName val="혼합석부설 (3.3)"/>
      <sheetName val="국가지점번호판(단독형)"/>
      <sheetName val="임도준공판"/>
      <sheetName val="7급줄(35도)"/>
      <sheetName val="-------&gt;미적용"/>
      <sheetName val="돌-골막이치수"/>
      <sheetName val="골막이(찰)(치수조서연결)"/>
      <sheetName val="기슭막이(1.5 기초유)"/>
      <sheetName val="기슭막이(1.5 기초유) (2)"/>
      <sheetName val="규준틀 (수평)"/>
      <sheetName val="규준틀 (비탈)"/>
      <sheetName val="L형수로-(201)"/>
      <sheetName val="날개벽(1000)A-TYPE산출근거"/>
      <sheetName val="날개벽(800)집수정산출근거"/>
      <sheetName val="돌붙임L3=30(야면석메붙임) "/>
      <sheetName val="콘크리트개거"/>
      <sheetName val="옹벽2.0"/>
      <sheetName val="떼수로(윤주1.08) (2)"/>
      <sheetName val="떼흙막이"/>
      <sheetName val="난간500"/>
      <sheetName val="날개벽(1000)C-TYPE산출근거"/>
      <sheetName val="거리표주석"/>
      <sheetName val="떼수로(윤주1.08)"/>
      <sheetName val="식생옹벽블럭(H=2.0)"/>
      <sheetName val="난간200 "/>
      <sheetName val="안전난간"/>
    </sheetNames>
    <sheetDataSet>
      <sheetData sheetId="0"/>
      <sheetData sheetId="1"/>
      <sheetData sheetId="2"/>
      <sheetData sheetId="3">
        <row r="21">
          <cell r="U21">
            <v>0.95004000000000011</v>
          </cell>
        </row>
        <row r="25">
          <cell r="U25">
            <v>0.3</v>
          </cell>
        </row>
      </sheetData>
      <sheetData sheetId="4">
        <row r="21">
          <cell r="U21">
            <v>0.47502000000000005</v>
          </cell>
        </row>
        <row r="25">
          <cell r="U25">
            <v>7.5000000000000011E-2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수정구조도(800)"/>
      <sheetName val="측구수로400"/>
      <sheetName val="돌수로공(제형B=2.0)"/>
      <sheetName val="돌기슭막이(45)찰-고1.0"/>
      <sheetName val="고1.5-돌기슭(45)메"/>
      <sheetName val="고2.0-돌기슭(45)메"/>
      <sheetName val="돌기슭막이(45)찰-고1.5"/>
      <sheetName val="종단규준틀"/>
      <sheetName val="횡단규준틀"/>
      <sheetName val="씨(줄)뿌리기(35기준)"/>
      <sheetName val="Φ800"/>
      <sheetName val="포장"/>
      <sheetName val="포장거푸집"/>
      <sheetName val="개거(150-200) (2)"/>
      <sheetName val="미적용--------&gt;"/>
      <sheetName val="돌기슭막이(45)찰-고2.0"/>
      <sheetName val="기슭막이(H=1.5)"/>
      <sheetName val="날개벽(800)C-TYPE산출근거"/>
      <sheetName val="날개벽(800)A-TYPE산출근거"/>
      <sheetName val="Φ1000(2)"/>
      <sheetName val="Φ1200(2)"/>
      <sheetName val="Φ1000"/>
      <sheetName val="Φ1200"/>
      <sheetName val="기슭막이(H=2.0)"/>
      <sheetName val="측구수로500"/>
      <sheetName val="돌붙임(깔기)"/>
      <sheetName val="돌붙임L3=45(사방)"/>
      <sheetName val="혼합석부설 (3.3)"/>
      <sheetName val="국가지점번호판(단독형)"/>
      <sheetName val="임도준공판"/>
      <sheetName val="7급줄(35도)"/>
      <sheetName val="-------&gt;미적용"/>
      <sheetName val="돌-골막이치수"/>
      <sheetName val="골막이(찰)(치수조서연결)"/>
      <sheetName val="기슭막이(1.5 기초유)"/>
      <sheetName val="기슭막이(1.5 기초유) (2)"/>
      <sheetName val="규준틀 (수평)"/>
      <sheetName val="규준틀 (비탈)"/>
      <sheetName val="L형수로-(201)"/>
      <sheetName val="날개벽(1000)A-TYPE산출근거"/>
      <sheetName val="날개벽(800)집수정산출근거"/>
      <sheetName val="돌붙임L3=30(야면석메붙임) "/>
      <sheetName val="콘크리트개거"/>
      <sheetName val="옹벽2.0"/>
      <sheetName val="떼수로(윤주1.08) (2)"/>
      <sheetName val="떼흙막이"/>
      <sheetName val="난간500"/>
      <sheetName val="날개벽(1000)C-TYPE산출근거"/>
      <sheetName val="거리표주석"/>
      <sheetName val="떼수로(윤주1.08)"/>
      <sheetName val="식생옹벽블럭(H=2.0)"/>
      <sheetName val="난간200 "/>
      <sheetName val="안전난간"/>
    </sheetNames>
    <sheetDataSet>
      <sheetData sheetId="0" refreshError="1"/>
      <sheetData sheetId="1" refreshError="1"/>
      <sheetData sheetId="2" refreshError="1">
        <row r="29">
          <cell r="Q29">
            <v>1.65</v>
          </cell>
        </row>
        <row r="31">
          <cell r="Q31">
            <v>0.37</v>
          </cell>
        </row>
        <row r="32">
          <cell r="Q3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Sheet2"/>
      <sheetName val="Sheet3"/>
      <sheetName val="Sheet1 (3)"/>
      <sheetName val="Sheet2 (3)"/>
      <sheetName val="Sheet3 (3)"/>
      <sheetName val="총괄내역서"/>
      <sheetName val="종배수관"/>
      <sheetName val="INPUT"/>
      <sheetName val="ITEM"/>
      <sheetName val="수안보-MBR1"/>
      <sheetName val="설계조건"/>
      <sheetName val="날개벽(TYPE3)"/>
      <sheetName val="과천MAIN"/>
      <sheetName val="ABUT수량-A1"/>
      <sheetName val="일반공사"/>
      <sheetName val="DATE"/>
      <sheetName val="Sheet17"/>
      <sheetName val="기둥(원형)"/>
      <sheetName val="기초공"/>
      <sheetName val="단위중량"/>
      <sheetName val="차액보증"/>
      <sheetName val="토목검측서"/>
      <sheetName val="수량산출"/>
      <sheetName val="내역서"/>
      <sheetName val="인건-측정"/>
      <sheetName val="자재별집계"/>
      <sheetName val="총재료집계"/>
      <sheetName val="개거재료집계"/>
      <sheetName val="개거수량산출"/>
      <sheetName val="개거위치조서"/>
      <sheetName val="덮개재료집계"/>
      <sheetName val="덮개수량산출"/>
      <sheetName val="덮개위치조서"/>
      <sheetName val="토적계산"/>
      <sheetName val="폐기물산출"/>
      <sheetName val="깨기재료집계"/>
      <sheetName val="깨기수량산출"/>
      <sheetName val="깨기위치조서"/>
      <sheetName val="중보용수로취입수문재료표"/>
      <sheetName val="중보용수로취입수문"/>
      <sheetName val="중보용수로취입수깨기수량"/>
      <sheetName val="날개벽"/>
      <sheetName val="대전-교대(A1-A2)"/>
      <sheetName val="다곡2교"/>
      <sheetName val="슬래브(PF)(하류)"/>
      <sheetName val="#REF"/>
      <sheetName val="교대(A1)"/>
      <sheetName val="[_x0001__x000c__x000c__x0000__x0007__x0000__x0000__x0000_Ƞ࿙_x0000__x0000__x0001__x0000__x0003__x0002__x0014__x0003_"/>
      <sheetName val="일위대가표(DEEP)"/>
      <sheetName val="8.PILE  (돌출)"/>
      <sheetName val="01"/>
      <sheetName val="용산1(해보)"/>
      <sheetName val="부대내역"/>
      <sheetName val="현황"/>
      <sheetName val="시점교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변화치수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암거"/>
      <sheetName val="포장공"/>
      <sheetName val="배수공"/>
      <sheetName val="덕전리"/>
      <sheetName val="터파기및재료"/>
      <sheetName val="7급줄떼"/>
      <sheetName val="속도랑내기(자갈)"/>
      <sheetName val="99총공사내역서"/>
      <sheetName val="실행철강하도"/>
      <sheetName val="집수정단"/>
      <sheetName val="3련 BOX"/>
      <sheetName val="차액보증"/>
      <sheetName val="쎈타링"/>
      <sheetName val="토공집계"/>
      <sheetName val="토적계산서"/>
      <sheetName val="N賃率-職"/>
      <sheetName val="일위대가"/>
      <sheetName val="개요"/>
      <sheetName val="터널조도"/>
      <sheetName val="배수관공"/>
      <sheetName val="TOTAL_BOQ"/>
      <sheetName val="자재단가"/>
      <sheetName val="설비"/>
      <sheetName val="자재조서2"/>
      <sheetName val="호표"/>
      <sheetName val="품셈TABLE"/>
      <sheetName val="여과지동"/>
      <sheetName val="기초자료"/>
      <sheetName val="집계표"/>
      <sheetName val="토적표(1)"/>
      <sheetName val="본관동"/>
      <sheetName val="후관동"/>
      <sheetName val="대림경상68억"/>
      <sheetName val="단위수량"/>
      <sheetName val="적용기준"/>
      <sheetName val="구조물터파기수량집계"/>
      <sheetName val="측구터파기공수량집계"/>
      <sheetName val="배수공 시멘트 및 골재량 산출"/>
      <sheetName val="대가표(품셈)"/>
      <sheetName val="추가예산"/>
      <sheetName val="암거날개벽"/>
      <sheetName val="맨홀토공"/>
      <sheetName val="물건도(원본)"/>
      <sheetName val="#REF"/>
      <sheetName val="TB-내역서"/>
      <sheetName val="DDD"/>
      <sheetName val="도근좌표"/>
      <sheetName val="맨홀수량산출(2호)"/>
      <sheetName val="가감수량(2호)"/>
      <sheetName val="사통"/>
      <sheetName val="조명시설"/>
      <sheetName val="4안전율"/>
      <sheetName val="코드"/>
      <sheetName val="산출내역서집계표"/>
      <sheetName val="내역서"/>
      <sheetName val="01-적용기준"/>
      <sheetName val="15-저수퇴사조절량계산서"/>
      <sheetName val="14-비탈면적계산서"/>
      <sheetName val="12-토적계산서"/>
      <sheetName val="11-토적집계표"/>
      <sheetName val="골막이(야매)"/>
      <sheetName val="T13(P68~72,78)"/>
      <sheetName val="unitpric"/>
      <sheetName val="자재"/>
      <sheetName val="포장(수량)-관로부"/>
      <sheetName val="자재운반단가일람표"/>
      <sheetName val="노임단가"/>
      <sheetName val="Sheet1 (2)"/>
      <sheetName val="1"/>
      <sheetName val="적용(기계)"/>
      <sheetName val="내역"/>
      <sheetName val="지급자재"/>
      <sheetName val="회사개요"/>
      <sheetName val="편입토지조서"/>
      <sheetName val="치수"/>
      <sheetName val="견적(갑지)"/>
      <sheetName val="수량산출"/>
      <sheetName val="ABUT수량-A1"/>
      <sheetName val="5흙막이"/>
      <sheetName val="맨홀토공수량"/>
      <sheetName val="금융비용"/>
      <sheetName val="data"/>
      <sheetName val="총갑지"/>
      <sheetName val="실내건축일위대가"/>
      <sheetName val="흄관기초"/>
      <sheetName val="자재목록"/>
      <sheetName val="중기목록"/>
      <sheetName val="순성토"/>
      <sheetName val="선급금신청서"/>
      <sheetName val="Sheet1"/>
      <sheetName val="노임자재"/>
      <sheetName val="DHEQSUPT"/>
      <sheetName val="04년하반기장비부표"/>
      <sheetName val="산출근거"/>
      <sheetName val="CC16-내역서"/>
      <sheetName val="C97상"/>
      <sheetName val="입찰안"/>
      <sheetName val="제잡비"/>
      <sheetName val="98수문일위"/>
      <sheetName val="화산경계"/>
      <sheetName val="출력X"/>
      <sheetName val="일위대가(가설)"/>
      <sheetName val="코드표"/>
      <sheetName val="데리네이타현황"/>
      <sheetName val="단가산출"/>
      <sheetName val="DATE"/>
      <sheetName val="슬래브(PF)(하류)"/>
      <sheetName val="input"/>
      <sheetName val="단중표"/>
      <sheetName val="원가계산서"/>
      <sheetName val="일위대가(1)"/>
      <sheetName val="모래기초"/>
      <sheetName val="본체"/>
      <sheetName val="6PILE  (돌출)"/>
      <sheetName val="Total"/>
      <sheetName val="총집계표"/>
      <sheetName val="주요측점"/>
      <sheetName val="단가"/>
      <sheetName val="본댐설계"/>
      <sheetName val="내역서(총)"/>
      <sheetName val="산출근거1"/>
      <sheetName val="공사비집계"/>
      <sheetName val="대비2"/>
      <sheetName val="원가서"/>
      <sheetName val="입찰견적보고서"/>
      <sheetName val="통신물량"/>
      <sheetName val="난간벽단위"/>
      <sheetName val="내역서 (2)"/>
      <sheetName val="관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I12"/>
  <sheetViews>
    <sheetView zoomScale="75" workbookViewId="0">
      <selection activeCell="E26" sqref="E26:E27"/>
    </sheetView>
  </sheetViews>
  <sheetFormatPr defaultRowHeight="14.25"/>
  <cols>
    <col min="1" max="1" width="25.5" style="1" customWidth="1"/>
    <col min="2" max="6" width="9" style="1"/>
    <col min="7" max="7" width="13.5" style="1" customWidth="1"/>
    <col min="8" max="16384" width="9" style="1"/>
  </cols>
  <sheetData>
    <row r="1" spans="2:9" ht="30" customHeight="1"/>
    <row r="2" spans="2:9" ht="34.5" customHeight="1"/>
    <row r="3" spans="2:9" ht="34.5" customHeight="1"/>
    <row r="4" spans="2:9" ht="34.5" customHeight="1">
      <c r="B4" s="2" t="s">
        <v>9</v>
      </c>
      <c r="C4" s="432" t="s">
        <v>10</v>
      </c>
      <c r="D4" s="432"/>
      <c r="E4" s="432"/>
      <c r="F4" s="432"/>
      <c r="G4" s="432"/>
      <c r="H4" s="432"/>
      <c r="I4" s="432"/>
    </row>
    <row r="5" spans="2:9" ht="34.5" customHeight="1"/>
    <row r="6" spans="2:9" ht="34.5" customHeight="1"/>
    <row r="7" spans="2:9" ht="34.5" customHeight="1"/>
    <row r="8" spans="2:9" ht="34.5" customHeight="1">
      <c r="C8" s="3"/>
      <c r="D8" s="4" t="s">
        <v>11</v>
      </c>
      <c r="E8" s="430" t="s">
        <v>237</v>
      </c>
      <c r="F8" s="431"/>
      <c r="G8" s="431"/>
      <c r="H8" s="431"/>
      <c r="I8" s="431"/>
    </row>
    <row r="9" spans="2:9" ht="34.5" customHeight="1">
      <c r="B9" s="5"/>
    </row>
    <row r="10" spans="2:9" ht="34.5" customHeight="1">
      <c r="B10" s="6"/>
      <c r="C10" s="7"/>
    </row>
    <row r="11" spans="2:9" ht="34.5" customHeight="1"/>
    <row r="12" spans="2:9" ht="27" customHeight="1"/>
  </sheetData>
  <mergeCells count="2">
    <mergeCell ref="E8:I8"/>
    <mergeCell ref="C4:I4"/>
  </mergeCells>
  <phoneticPr fontId="50" type="noConversion"/>
  <pageMargins left="1.24" right="0.75" top="1.29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8"/>
  <sheetViews>
    <sheetView zoomScale="75" workbookViewId="0">
      <selection activeCell="J19" sqref="J19"/>
    </sheetView>
  </sheetViews>
  <sheetFormatPr defaultColWidth="14.875" defaultRowHeight="25.5" customHeight="1"/>
  <cols>
    <col min="1" max="1" width="5.125" style="148" customWidth="1"/>
    <col min="2" max="2" width="14.875" style="148" customWidth="1"/>
    <col min="3" max="3" width="11.75" style="148" customWidth="1"/>
    <col min="4" max="4" width="11.875" style="148" customWidth="1"/>
    <col min="5" max="5" width="12.75" style="148" customWidth="1"/>
    <col min="6" max="6" width="10.625" style="148" customWidth="1"/>
    <col min="7" max="7" width="13.5" style="148" customWidth="1"/>
    <col min="8" max="8" width="12.5" style="148" customWidth="1"/>
    <col min="9" max="9" width="12.375" style="148" customWidth="1"/>
    <col min="10" max="10" width="12.75" style="148" customWidth="1"/>
    <col min="11" max="16384" width="14.875" style="148"/>
  </cols>
  <sheetData>
    <row r="1" spans="1:11" ht="25.5" customHeight="1">
      <c r="A1" s="635" t="s">
        <v>144</v>
      </c>
      <c r="B1" s="635"/>
      <c r="C1" s="635"/>
      <c r="D1" s="635"/>
      <c r="E1" s="635"/>
      <c r="F1" s="635"/>
      <c r="G1" s="635"/>
      <c r="H1" s="635"/>
      <c r="I1" s="635"/>
      <c r="J1" s="635"/>
    </row>
    <row r="2" spans="1:11" ht="25.5" customHeight="1" thickBot="1">
      <c r="G2" s="169"/>
      <c r="H2" s="168" t="str">
        <f>'표지(2)'!E8</f>
        <v>울진 금강송 소광</v>
      </c>
    </row>
    <row r="3" spans="1:11" ht="25.5" customHeight="1">
      <c r="B3" s="629" t="s">
        <v>143</v>
      </c>
      <c r="C3" s="630"/>
      <c r="D3" s="633" t="s">
        <v>137</v>
      </c>
      <c r="E3" s="638" t="s">
        <v>142</v>
      </c>
      <c r="F3" s="630"/>
      <c r="G3" s="638" t="s">
        <v>141</v>
      </c>
      <c r="H3" s="630"/>
      <c r="I3" s="638" t="s">
        <v>140</v>
      </c>
      <c r="J3" s="639"/>
      <c r="K3" s="636" t="s">
        <v>139</v>
      </c>
    </row>
    <row r="4" spans="1:11" ht="25.5" customHeight="1">
      <c r="B4" s="631"/>
      <c r="C4" s="632"/>
      <c r="D4" s="634"/>
      <c r="E4" s="166" t="s">
        <v>138</v>
      </c>
      <c r="F4" s="167" t="s">
        <v>137</v>
      </c>
      <c r="G4" s="166" t="s">
        <v>138</v>
      </c>
      <c r="H4" s="167" t="s">
        <v>137</v>
      </c>
      <c r="I4" s="166" t="s">
        <v>138</v>
      </c>
      <c r="J4" s="165" t="s">
        <v>137</v>
      </c>
      <c r="K4" s="637"/>
    </row>
    <row r="5" spans="1:11" ht="25.5" customHeight="1">
      <c r="B5" s="245" t="s">
        <v>182</v>
      </c>
      <c r="C5" s="246"/>
      <c r="D5" s="243">
        <f>수량집계표!I38</f>
        <v>43.905999999999999</v>
      </c>
      <c r="E5" s="162">
        <v>323</v>
      </c>
      <c r="F5" s="164">
        <f>E5*$D5</f>
        <v>14181.637999999999</v>
      </c>
      <c r="G5" s="162">
        <v>0.48</v>
      </c>
      <c r="H5" s="163">
        <f>G5*$D5</f>
        <v>21.07488</v>
      </c>
      <c r="I5" s="162">
        <v>0.65</v>
      </c>
      <c r="J5" s="161">
        <f>I5*$D5</f>
        <v>28.538900000000002</v>
      </c>
      <c r="K5" s="160"/>
    </row>
    <row r="6" spans="1:11" ht="25.5" customHeight="1">
      <c r="B6" s="247" t="s">
        <v>177</v>
      </c>
      <c r="C6" s="248" t="s">
        <v>135</v>
      </c>
      <c r="D6" s="243">
        <f>수량집계표!M38</f>
        <v>1.9294</v>
      </c>
      <c r="E6" s="162">
        <v>510</v>
      </c>
      <c r="F6" s="164">
        <f>E6*$D6</f>
        <v>983.99400000000003</v>
      </c>
      <c r="G6" s="162">
        <v>1.1000000000000001</v>
      </c>
      <c r="H6" s="163">
        <f>G6*$D6</f>
        <v>2.1223400000000003</v>
      </c>
      <c r="I6" s="162"/>
      <c r="J6" s="161"/>
      <c r="K6" s="160"/>
    </row>
    <row r="7" spans="1:11" ht="25.5" customHeight="1">
      <c r="B7" s="249" t="s">
        <v>183</v>
      </c>
      <c r="C7" s="250"/>
      <c r="D7" s="244"/>
      <c r="E7" s="157"/>
      <c r="F7" s="159"/>
      <c r="G7" s="157"/>
      <c r="H7" s="158"/>
      <c r="I7" s="157"/>
      <c r="J7" s="156"/>
      <c r="K7" s="155"/>
    </row>
    <row r="8" spans="1:11" ht="32.25" customHeight="1" thickBot="1">
      <c r="B8" s="627" t="s">
        <v>134</v>
      </c>
      <c r="C8" s="628"/>
      <c r="D8" s="154"/>
      <c r="E8" s="151"/>
      <c r="F8" s="153">
        <f>SUM(F5:F7)</f>
        <v>15165.632</v>
      </c>
      <c r="G8" s="151"/>
      <c r="H8" s="152">
        <f>SUM(H5:H7)</f>
        <v>23.197220000000002</v>
      </c>
      <c r="I8" s="151"/>
      <c r="J8" s="150">
        <f>SUM(J5:J7)</f>
        <v>28.538900000000002</v>
      </c>
      <c r="K8" s="149"/>
    </row>
  </sheetData>
  <mergeCells count="8">
    <mergeCell ref="B8:C8"/>
    <mergeCell ref="B3:C4"/>
    <mergeCell ref="D3:D4"/>
    <mergeCell ref="A1:J1"/>
    <mergeCell ref="K3:K4"/>
    <mergeCell ref="I3:J3"/>
    <mergeCell ref="G3:H3"/>
    <mergeCell ref="E3:F3"/>
  </mergeCells>
  <phoneticPr fontId="66" type="noConversion"/>
  <pageMargins left="1.4566929133858268" right="0.35433070866141736" top="1.37" bottom="0.98425196850393704" header="0.51181102362204722" footer="0.51181102362204722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L36" sqref="K36:L37"/>
    </sheetView>
  </sheetViews>
  <sheetFormatPr defaultRowHeight="13.5"/>
  <sheetData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G16"/>
  <sheetViews>
    <sheetView workbookViewId="0">
      <pane xSplit="6" ySplit="6" topLeftCell="G7" activePane="bottomRight" state="frozen"/>
      <selection activeCell="G10" sqref="G10"/>
      <selection pane="topRight" activeCell="G10" sqref="G10"/>
      <selection pane="bottomLeft" activeCell="G10" sqref="G10"/>
      <selection pane="bottomRight" activeCell="AC18" sqref="AB18:AC19"/>
    </sheetView>
  </sheetViews>
  <sheetFormatPr defaultColWidth="9.125" defaultRowHeight="30.75" customHeight="1"/>
  <cols>
    <col min="1" max="1" width="5.375" style="9" customWidth="1"/>
    <col min="2" max="3" width="5.75" style="9" customWidth="1"/>
    <col min="4" max="4" width="4.125" style="9" customWidth="1"/>
    <col min="5" max="6" width="5.75" style="9" customWidth="1"/>
    <col min="7" max="8" width="7.25" style="10" hidden="1" customWidth="1"/>
    <col min="9" max="9" width="7.75" style="10" hidden="1" customWidth="1"/>
    <col min="10" max="10" width="7.875" style="10" customWidth="1"/>
    <col min="11" max="11" width="6" style="10" hidden="1" customWidth="1"/>
    <col min="12" max="12" width="7.875" style="10" customWidth="1"/>
    <col min="13" max="13" width="8.375" style="10" customWidth="1"/>
    <col min="14" max="14" width="7.625" style="10" hidden="1" customWidth="1"/>
    <col min="15" max="15" width="5.875" style="10" hidden="1" customWidth="1"/>
    <col min="16" max="16" width="11.875" style="10" hidden="1" customWidth="1"/>
    <col min="17" max="17" width="6.75" style="10" hidden="1" customWidth="1"/>
    <col min="18" max="18" width="7.25" style="10" hidden="1" customWidth="1"/>
    <col min="19" max="20" width="7.375" style="10" hidden="1" customWidth="1"/>
    <col min="21" max="21" width="5.625" style="10" hidden="1" customWidth="1"/>
    <col min="22" max="23" width="6.625" style="10" hidden="1" customWidth="1"/>
    <col min="24" max="24" width="8.5" style="10" customWidth="1"/>
    <col min="25" max="26" width="9.625" style="10" customWidth="1"/>
    <col min="27" max="27" width="2.875" style="10" customWidth="1"/>
    <col min="28" max="29" width="9.125" style="10"/>
    <col min="30" max="30" width="4" style="10" customWidth="1"/>
    <col min="31" max="31" width="9.125" style="10"/>
    <col min="32" max="32" width="6.875" style="10" customWidth="1"/>
    <col min="33" max="16384" width="9.125" style="10"/>
  </cols>
  <sheetData>
    <row r="1" spans="1:33" ht="23.25" customHeight="1">
      <c r="A1" s="8" t="s">
        <v>148</v>
      </c>
      <c r="B1" s="8"/>
      <c r="C1" s="8"/>
      <c r="D1" s="8"/>
      <c r="E1" s="8"/>
      <c r="F1" s="8"/>
    </row>
    <row r="2" spans="1:33" ht="9.75" customHeight="1">
      <c r="A2" s="59"/>
      <c r="B2" s="640"/>
      <c r="C2" s="640"/>
      <c r="D2" s="640"/>
      <c r="E2" s="640"/>
      <c r="F2" s="640"/>
    </row>
    <row r="3" spans="1:33" ht="20.25" customHeight="1">
      <c r="A3" s="657" t="s">
        <v>12</v>
      </c>
      <c r="B3" s="641" t="s">
        <v>13</v>
      </c>
      <c r="C3" s="642"/>
      <c r="D3" s="642"/>
      <c r="E3" s="642"/>
      <c r="F3" s="660"/>
      <c r="G3" s="646" t="s">
        <v>165</v>
      </c>
      <c r="H3" s="647"/>
      <c r="I3" s="671" t="s">
        <v>168</v>
      </c>
      <c r="J3" s="672"/>
      <c r="K3" s="672"/>
      <c r="L3" s="672"/>
      <c r="M3" s="672"/>
      <c r="N3" s="641" t="s">
        <v>47</v>
      </c>
      <c r="O3" s="642"/>
      <c r="P3" s="642"/>
      <c r="Q3" s="642"/>
      <c r="R3" s="642"/>
      <c r="S3" s="642"/>
      <c r="T3" s="642"/>
      <c r="U3" s="642"/>
      <c r="V3" s="667" t="s">
        <v>185</v>
      </c>
      <c r="W3" s="668"/>
      <c r="X3" s="655" t="s">
        <v>201</v>
      </c>
      <c r="Y3" s="655" t="s">
        <v>200</v>
      </c>
      <c r="Z3" s="655" t="s">
        <v>48</v>
      </c>
    </row>
    <row r="4" spans="1:33" ht="20.25" customHeight="1">
      <c r="A4" s="658"/>
      <c r="B4" s="661"/>
      <c r="C4" s="662"/>
      <c r="D4" s="662"/>
      <c r="E4" s="662"/>
      <c r="F4" s="663"/>
      <c r="G4" s="648"/>
      <c r="H4" s="649"/>
      <c r="I4" s="650" t="s">
        <v>169</v>
      </c>
      <c r="J4" s="651"/>
      <c r="K4" s="651"/>
      <c r="L4" s="651"/>
      <c r="M4" s="652"/>
      <c r="N4" s="645" t="s">
        <v>49</v>
      </c>
      <c r="O4" s="643"/>
      <c r="P4" s="643" t="s">
        <v>50</v>
      </c>
      <c r="Q4" s="643"/>
      <c r="R4" s="643" t="s">
        <v>51</v>
      </c>
      <c r="S4" s="643"/>
      <c r="T4" s="643" t="s">
        <v>52</v>
      </c>
      <c r="U4" s="644"/>
      <c r="V4" s="669"/>
      <c r="W4" s="670"/>
      <c r="X4" s="656"/>
      <c r="Y4" s="656"/>
      <c r="Z4" s="656"/>
    </row>
    <row r="5" spans="1:33" s="13" customFormat="1" ht="20.25" customHeight="1">
      <c r="A5" s="658"/>
      <c r="B5" s="661"/>
      <c r="C5" s="662"/>
      <c r="D5" s="662"/>
      <c r="E5" s="662"/>
      <c r="F5" s="663"/>
      <c r="G5" s="18" t="s">
        <v>166</v>
      </c>
      <c r="H5" s="60" t="s">
        <v>167</v>
      </c>
      <c r="I5" s="211" t="s">
        <v>54</v>
      </c>
      <c r="J5" s="210" t="s">
        <v>55</v>
      </c>
      <c r="K5" s="210" t="s">
        <v>53</v>
      </c>
      <c r="L5" s="210" t="s">
        <v>176</v>
      </c>
      <c r="M5" s="274" t="s">
        <v>191</v>
      </c>
      <c r="N5" s="14" t="s">
        <v>56</v>
      </c>
      <c r="O5" s="17" t="s">
        <v>57</v>
      </c>
      <c r="P5" s="16" t="s">
        <v>56</v>
      </c>
      <c r="Q5" s="17" t="s">
        <v>57</v>
      </c>
      <c r="R5" s="16" t="s">
        <v>56</v>
      </c>
      <c r="S5" s="17" t="s">
        <v>57</v>
      </c>
      <c r="T5" s="16" t="s">
        <v>56</v>
      </c>
      <c r="U5" s="266" t="s">
        <v>57</v>
      </c>
      <c r="V5" s="18" t="s">
        <v>189</v>
      </c>
      <c r="W5" s="274" t="s">
        <v>20</v>
      </c>
      <c r="X5" s="15"/>
      <c r="Y5" s="656"/>
      <c r="Z5" s="656"/>
    </row>
    <row r="6" spans="1:33" ht="20.25" customHeight="1">
      <c r="A6" s="659"/>
      <c r="B6" s="664"/>
      <c r="C6" s="665"/>
      <c r="D6" s="665"/>
      <c r="E6" s="665"/>
      <c r="F6" s="666"/>
      <c r="G6" s="19" t="s">
        <v>34</v>
      </c>
      <c r="H6" s="23" t="s">
        <v>34</v>
      </c>
      <c r="I6" s="63" t="s">
        <v>18</v>
      </c>
      <c r="J6" s="61" t="s">
        <v>18</v>
      </c>
      <c r="K6" s="61" t="s">
        <v>18</v>
      </c>
      <c r="L6" s="61" t="s">
        <v>18</v>
      </c>
      <c r="M6" s="62" t="s">
        <v>18</v>
      </c>
      <c r="N6" s="19" t="s">
        <v>19</v>
      </c>
      <c r="O6" s="21" t="s">
        <v>17</v>
      </c>
      <c r="P6" s="21" t="s">
        <v>19</v>
      </c>
      <c r="Q6" s="21" t="s">
        <v>17</v>
      </c>
      <c r="R6" s="21" t="s">
        <v>19</v>
      </c>
      <c r="S6" s="21" t="s">
        <v>17</v>
      </c>
      <c r="T6" s="21" t="s">
        <v>19</v>
      </c>
      <c r="U6" s="22" t="s">
        <v>17</v>
      </c>
      <c r="V6" s="19" t="s">
        <v>190</v>
      </c>
      <c r="W6" s="23" t="s">
        <v>18</v>
      </c>
      <c r="X6" s="20" t="s">
        <v>17</v>
      </c>
      <c r="Y6" s="24" t="s">
        <v>17</v>
      </c>
      <c r="Z6" s="20" t="s">
        <v>0</v>
      </c>
    </row>
    <row r="7" spans="1:33" ht="30" customHeight="1">
      <c r="A7" s="25"/>
      <c r="B7" s="282">
        <v>8</v>
      </c>
      <c r="C7" s="283">
        <v>12</v>
      </c>
      <c r="D7" s="284"/>
      <c r="E7" s="285"/>
      <c r="F7" s="283"/>
      <c r="G7" s="286"/>
      <c r="H7" s="287"/>
      <c r="I7" s="288"/>
      <c r="J7" s="289"/>
      <c r="K7" s="290"/>
      <c r="L7" s="291">
        <v>10</v>
      </c>
      <c r="M7" s="292"/>
      <c r="N7" s="286"/>
      <c r="O7" s="289"/>
      <c r="P7" s="293"/>
      <c r="Q7" s="289"/>
      <c r="R7" s="293"/>
      <c r="S7" s="289"/>
      <c r="T7" s="293"/>
      <c r="U7" s="294"/>
      <c r="V7" s="275"/>
      <c r="W7" s="276"/>
      <c r="X7" s="316"/>
      <c r="Y7" s="295"/>
      <c r="Z7" s="296"/>
      <c r="AB7" s="96">
        <f t="shared" ref="AB7:AB8" si="0">B7</f>
        <v>8</v>
      </c>
      <c r="AC7" s="97">
        <f t="shared" ref="AC7:AC8" si="1">C7</f>
        <v>12</v>
      </c>
      <c r="AD7" s="95" t="s">
        <v>35</v>
      </c>
      <c r="AE7" s="98">
        <f t="shared" ref="AE7:AE8" si="2">E7</f>
        <v>0</v>
      </c>
      <c r="AF7" s="97">
        <f t="shared" ref="AF7:AF8" si="3">F7</f>
        <v>0</v>
      </c>
      <c r="AG7" s="173">
        <f>(AE7-AB7)*20-AC7+AF7</f>
        <v>-172</v>
      </c>
    </row>
    <row r="8" spans="1:33" ht="30" customHeight="1">
      <c r="A8" s="25"/>
      <c r="B8" s="236">
        <v>18</v>
      </c>
      <c r="C8" s="42">
        <v>16</v>
      </c>
      <c r="D8" s="43"/>
      <c r="E8" s="44"/>
      <c r="F8" s="42"/>
      <c r="G8" s="25"/>
      <c r="H8" s="69"/>
      <c r="I8" s="65"/>
      <c r="J8" s="237"/>
      <c r="K8" s="66"/>
      <c r="L8" s="170">
        <v>10</v>
      </c>
      <c r="M8" s="240"/>
      <c r="N8" s="25"/>
      <c r="O8" s="237"/>
      <c r="P8" s="80"/>
      <c r="Q8" s="237"/>
      <c r="R8" s="80"/>
      <c r="S8" s="237"/>
      <c r="T8" s="80"/>
      <c r="U8" s="277"/>
      <c r="V8" s="86"/>
      <c r="W8" s="77"/>
      <c r="X8" s="317"/>
      <c r="Y8" s="81"/>
      <c r="Z8" s="297"/>
      <c r="AB8" s="96">
        <f t="shared" si="0"/>
        <v>18</v>
      </c>
      <c r="AC8" s="97">
        <f t="shared" si="1"/>
        <v>16</v>
      </c>
      <c r="AD8" s="95" t="s">
        <v>35</v>
      </c>
      <c r="AE8" s="98">
        <f t="shared" si="2"/>
        <v>0</v>
      </c>
      <c r="AF8" s="97">
        <f t="shared" si="3"/>
        <v>0</v>
      </c>
      <c r="AG8" s="173">
        <f>(AE8-AB8)*20-AC8+AF8</f>
        <v>-376</v>
      </c>
    </row>
    <row r="9" spans="1:33" ht="30" customHeight="1">
      <c r="A9" s="25"/>
      <c r="B9" s="307"/>
      <c r="C9" s="308"/>
      <c r="D9" s="309"/>
      <c r="E9" s="310"/>
      <c r="F9" s="308"/>
      <c r="G9" s="28"/>
      <c r="H9" s="26"/>
      <c r="I9" s="311"/>
      <c r="J9" s="67"/>
      <c r="K9" s="40"/>
      <c r="L9" s="279"/>
      <c r="M9" s="312"/>
      <c r="N9" s="28"/>
      <c r="O9" s="67"/>
      <c r="P9" s="29"/>
      <c r="Q9" s="67"/>
      <c r="R9" s="29"/>
      <c r="S9" s="67"/>
      <c r="T9" s="29"/>
      <c r="U9" s="313"/>
      <c r="V9" s="78"/>
      <c r="W9" s="68"/>
      <c r="X9" s="318"/>
      <c r="Y9" s="31"/>
      <c r="Z9" s="27"/>
      <c r="AB9" s="96">
        <f t="shared" ref="AB9:AC14" si="4">B9</f>
        <v>0</v>
      </c>
      <c r="AC9" s="97">
        <f t="shared" si="4"/>
        <v>0</v>
      </c>
      <c r="AD9" s="95" t="s">
        <v>35</v>
      </c>
      <c r="AE9" s="98">
        <f t="shared" ref="AE9:AF14" si="5">E9</f>
        <v>0</v>
      </c>
      <c r="AF9" s="97">
        <f t="shared" si="5"/>
        <v>0</v>
      </c>
      <c r="AG9" s="173">
        <f>(AE9-AB9)*20-AC9+AF9</f>
        <v>0</v>
      </c>
    </row>
    <row r="10" spans="1:33" ht="30" customHeight="1">
      <c r="A10" s="25"/>
      <c r="B10" s="236"/>
      <c r="C10" s="42"/>
      <c r="D10" s="43"/>
      <c r="E10" s="44"/>
      <c r="F10" s="42"/>
      <c r="G10" s="25"/>
      <c r="H10" s="69"/>
      <c r="I10" s="65"/>
      <c r="J10" s="237"/>
      <c r="K10" s="66"/>
      <c r="L10" s="170"/>
      <c r="M10" s="277"/>
      <c r="N10" s="25"/>
      <c r="O10" s="237"/>
      <c r="P10" s="80"/>
      <c r="Q10" s="237"/>
      <c r="R10" s="80"/>
      <c r="S10" s="237"/>
      <c r="T10" s="80"/>
      <c r="U10" s="277"/>
      <c r="V10" s="86"/>
      <c r="W10" s="77"/>
      <c r="X10" s="317"/>
      <c r="Y10" s="81"/>
      <c r="Z10" s="297"/>
      <c r="AB10" s="96">
        <f t="shared" si="4"/>
        <v>0</v>
      </c>
      <c r="AC10" s="97">
        <f t="shared" si="4"/>
        <v>0</v>
      </c>
      <c r="AD10" s="95" t="s">
        <v>35</v>
      </c>
      <c r="AE10" s="98">
        <f t="shared" si="5"/>
        <v>0</v>
      </c>
      <c r="AF10" s="97">
        <f t="shared" si="5"/>
        <v>0</v>
      </c>
      <c r="AG10" s="173">
        <f>(AE10-AB10)*20-AC10+AF10</f>
        <v>0</v>
      </c>
    </row>
    <row r="11" spans="1:33" ht="30" customHeight="1">
      <c r="A11" s="33"/>
      <c r="B11" s="236"/>
      <c r="C11" s="42"/>
      <c r="D11" s="43"/>
      <c r="E11" s="44"/>
      <c r="F11" s="42"/>
      <c r="G11" s="25"/>
      <c r="H11" s="69"/>
      <c r="I11" s="65"/>
      <c r="J11" s="237"/>
      <c r="K11" s="66"/>
      <c r="L11" s="170"/>
      <c r="M11" s="277"/>
      <c r="N11" s="25"/>
      <c r="O11" s="237"/>
      <c r="P11" s="80"/>
      <c r="Q11" s="237"/>
      <c r="R11" s="80"/>
      <c r="S11" s="237"/>
      <c r="T11" s="80"/>
      <c r="U11" s="277"/>
      <c r="V11" s="86"/>
      <c r="W11" s="77"/>
      <c r="X11" s="317"/>
      <c r="Y11" s="81"/>
      <c r="Z11" s="297"/>
      <c r="AB11" s="96">
        <f t="shared" ref="AB11:AB13" si="6">B11</f>
        <v>0</v>
      </c>
      <c r="AC11" s="97">
        <f t="shared" ref="AC11:AC13" si="7">C11</f>
        <v>0</v>
      </c>
      <c r="AD11" s="95" t="s">
        <v>35</v>
      </c>
      <c r="AE11" s="98">
        <f t="shared" ref="AE11:AE13" si="8">E11</f>
        <v>0</v>
      </c>
      <c r="AF11" s="97">
        <f t="shared" ref="AF11:AF13" si="9">F11</f>
        <v>0</v>
      </c>
      <c r="AG11" s="173">
        <f t="shared" ref="AG11:AG13" si="10">(AE11-AB11)*20-AC11+AF11</f>
        <v>0</v>
      </c>
    </row>
    <row r="12" spans="1:33" ht="30" customHeight="1">
      <c r="A12" s="33"/>
      <c r="B12" s="236"/>
      <c r="C12" s="42"/>
      <c r="D12" s="43"/>
      <c r="E12" s="44"/>
      <c r="F12" s="42"/>
      <c r="G12" s="25"/>
      <c r="H12" s="69"/>
      <c r="I12" s="65"/>
      <c r="J12" s="237"/>
      <c r="K12" s="66"/>
      <c r="L12" s="170"/>
      <c r="M12" s="277"/>
      <c r="N12" s="25"/>
      <c r="O12" s="237"/>
      <c r="P12" s="80"/>
      <c r="Q12" s="237"/>
      <c r="R12" s="80"/>
      <c r="S12" s="237"/>
      <c r="T12" s="80"/>
      <c r="U12" s="277"/>
      <c r="V12" s="86"/>
      <c r="W12" s="77"/>
      <c r="X12" s="317"/>
      <c r="Y12" s="81"/>
      <c r="Z12" s="297"/>
      <c r="AB12" s="96">
        <f t="shared" si="6"/>
        <v>0</v>
      </c>
      <c r="AC12" s="97">
        <f t="shared" si="7"/>
        <v>0</v>
      </c>
      <c r="AD12" s="95" t="s">
        <v>35</v>
      </c>
      <c r="AE12" s="98">
        <f t="shared" si="8"/>
        <v>0</v>
      </c>
      <c r="AF12" s="97">
        <f t="shared" si="9"/>
        <v>0</v>
      </c>
      <c r="AG12" s="173">
        <f t="shared" si="10"/>
        <v>0</v>
      </c>
    </row>
    <row r="13" spans="1:33" ht="30" customHeight="1">
      <c r="A13" s="33"/>
      <c r="B13" s="236"/>
      <c r="C13" s="42"/>
      <c r="D13" s="43"/>
      <c r="E13" s="44"/>
      <c r="F13" s="42"/>
      <c r="G13" s="25"/>
      <c r="H13" s="69"/>
      <c r="I13" s="65"/>
      <c r="J13" s="237"/>
      <c r="K13" s="66"/>
      <c r="L13" s="170"/>
      <c r="M13" s="277"/>
      <c r="N13" s="25"/>
      <c r="O13" s="237"/>
      <c r="P13" s="80"/>
      <c r="Q13" s="237"/>
      <c r="R13" s="80"/>
      <c r="S13" s="237"/>
      <c r="T13" s="80"/>
      <c r="U13" s="277"/>
      <c r="V13" s="86"/>
      <c r="W13" s="77"/>
      <c r="X13" s="317"/>
      <c r="Y13" s="81"/>
      <c r="Z13" s="297"/>
      <c r="AB13" s="96">
        <f t="shared" si="6"/>
        <v>0</v>
      </c>
      <c r="AC13" s="97">
        <f t="shared" si="7"/>
        <v>0</v>
      </c>
      <c r="AD13" s="95" t="s">
        <v>35</v>
      </c>
      <c r="AE13" s="98">
        <f t="shared" si="8"/>
        <v>0</v>
      </c>
      <c r="AF13" s="97">
        <f t="shared" si="9"/>
        <v>0</v>
      </c>
      <c r="AG13" s="173">
        <f t="shared" si="10"/>
        <v>0</v>
      </c>
    </row>
    <row r="14" spans="1:33" ht="30" customHeight="1">
      <c r="A14" s="212"/>
      <c r="B14" s="298"/>
      <c r="C14" s="213"/>
      <c r="D14" s="214"/>
      <c r="E14" s="299"/>
      <c r="F14" s="213"/>
      <c r="G14" s="212"/>
      <c r="H14" s="215"/>
      <c r="I14" s="216"/>
      <c r="J14" s="217"/>
      <c r="K14" s="217"/>
      <c r="L14" s="217"/>
      <c r="M14" s="241"/>
      <c r="N14" s="212"/>
      <c r="O14" s="300"/>
      <c r="P14" s="301"/>
      <c r="Q14" s="300"/>
      <c r="R14" s="301"/>
      <c r="S14" s="300"/>
      <c r="T14" s="301"/>
      <c r="U14" s="302"/>
      <c r="V14" s="303"/>
      <c r="W14" s="304"/>
      <c r="X14" s="319"/>
      <c r="Y14" s="305"/>
      <c r="Z14" s="306"/>
      <c r="AB14" s="96">
        <f t="shared" si="4"/>
        <v>0</v>
      </c>
      <c r="AC14" s="97">
        <f t="shared" si="4"/>
        <v>0</v>
      </c>
      <c r="AD14" s="95" t="s">
        <v>35</v>
      </c>
      <c r="AE14" s="98">
        <f t="shared" si="5"/>
        <v>0</v>
      </c>
      <c r="AF14" s="97">
        <f t="shared" si="5"/>
        <v>0</v>
      </c>
      <c r="AG14" s="173">
        <f>(AE14-AB14)*20-AC14+AF14</f>
        <v>0</v>
      </c>
    </row>
    <row r="15" spans="1:33" ht="30" customHeight="1">
      <c r="A15" s="653" t="s">
        <v>21</v>
      </c>
      <c r="B15" s="654"/>
      <c r="C15" s="654"/>
      <c r="D15" s="654"/>
      <c r="E15" s="654"/>
      <c r="F15" s="654"/>
      <c r="G15" s="35">
        <f>SUM(G9:G14)</f>
        <v>0</v>
      </c>
      <c r="H15" s="36">
        <f>SUM(H9:H14)</f>
        <v>0</v>
      </c>
      <c r="I15" s="226">
        <f>SUM(I9:I14)</f>
        <v>0</v>
      </c>
      <c r="J15" s="171">
        <f>SUM(J9:J14)</f>
        <v>0</v>
      </c>
      <c r="K15" s="171">
        <f>SUM(K9:K14)</f>
        <v>0</v>
      </c>
      <c r="L15" s="171">
        <f t="shared" ref="L15:Z15" si="11">SUM(L7:L14)</f>
        <v>20</v>
      </c>
      <c r="M15" s="36">
        <f t="shared" si="11"/>
        <v>0</v>
      </c>
      <c r="N15" s="226">
        <f t="shared" si="11"/>
        <v>0</v>
      </c>
      <c r="O15" s="171">
        <f t="shared" si="11"/>
        <v>0</v>
      </c>
      <c r="P15" s="171">
        <f t="shared" si="11"/>
        <v>0</v>
      </c>
      <c r="Q15" s="171">
        <f t="shared" si="11"/>
        <v>0</v>
      </c>
      <c r="R15" s="171">
        <f t="shared" si="11"/>
        <v>0</v>
      </c>
      <c r="S15" s="171">
        <f t="shared" si="11"/>
        <v>0</v>
      </c>
      <c r="T15" s="171">
        <f t="shared" si="11"/>
        <v>0</v>
      </c>
      <c r="U15" s="267">
        <f t="shared" si="11"/>
        <v>0</v>
      </c>
      <c r="V15" s="226">
        <f t="shared" si="11"/>
        <v>0</v>
      </c>
      <c r="W15" s="36">
        <f t="shared" si="11"/>
        <v>0</v>
      </c>
      <c r="X15" s="320">
        <f t="shared" si="11"/>
        <v>0</v>
      </c>
      <c r="Y15" s="37">
        <f t="shared" si="11"/>
        <v>0</v>
      </c>
      <c r="Z15" s="34">
        <f t="shared" si="11"/>
        <v>0</v>
      </c>
      <c r="AA15" s="45"/>
    </row>
    <row r="16" spans="1:33" ht="30.75" customHeight="1">
      <c r="AA16" s="222"/>
    </row>
  </sheetData>
  <mergeCells count="16">
    <mergeCell ref="A15:F15"/>
    <mergeCell ref="Y3:Y5"/>
    <mergeCell ref="Z3:Z5"/>
    <mergeCell ref="A3:A6"/>
    <mergeCell ref="B3:F6"/>
    <mergeCell ref="V3:W4"/>
    <mergeCell ref="I3:M3"/>
    <mergeCell ref="X3:X4"/>
    <mergeCell ref="B2:F2"/>
    <mergeCell ref="N3:U3"/>
    <mergeCell ref="T4:U4"/>
    <mergeCell ref="R4:S4"/>
    <mergeCell ref="P4:Q4"/>
    <mergeCell ref="N4:O4"/>
    <mergeCell ref="G3:H4"/>
    <mergeCell ref="I4:M4"/>
  </mergeCells>
  <phoneticPr fontId="50" type="noConversion"/>
  <printOptions horizontalCentered="1" gridLinesSet="0"/>
  <pageMargins left="0.35433070866141736" right="0.19685039370078741" top="0.74803149606299213" bottom="0.27559055118110237" header="0.55118110236220474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J17"/>
  <sheetViews>
    <sheetView view="pageBreakPreview" zoomScaleNormal="100" zoomScaleSheetLayoutView="100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Q19" sqref="Q19:Q20"/>
    </sheetView>
  </sheetViews>
  <sheetFormatPr defaultColWidth="9.125" defaultRowHeight="17.25" customHeight="1"/>
  <cols>
    <col min="1" max="1" width="7" style="9" customWidth="1"/>
    <col min="2" max="2" width="10.875" style="9" customWidth="1"/>
    <col min="3" max="3" width="8.5" style="10" customWidth="1"/>
    <col min="4" max="7" width="10.625" style="10" customWidth="1"/>
    <col min="8" max="9" width="9.125" style="10" hidden="1" customWidth="1"/>
    <col min="10" max="10" width="9.125" style="10" customWidth="1"/>
    <col min="11" max="12" width="9.125" style="10" hidden="1" customWidth="1"/>
    <col min="13" max="13" width="9.125" style="10" customWidth="1"/>
    <col min="14" max="15" width="8.125" style="10" customWidth="1"/>
    <col min="16" max="16" width="8.625" style="10" customWidth="1"/>
    <col min="17" max="17" width="8.125" style="10" customWidth="1"/>
    <col min="18" max="23" width="7.5" style="10" hidden="1" customWidth="1"/>
    <col min="24" max="25" width="8.125" style="10" customWidth="1"/>
    <col min="26" max="27" width="6.625" style="10" hidden="1" customWidth="1"/>
    <col min="28" max="28" width="8.125" style="10" customWidth="1"/>
    <col min="30" max="35" width="9.125" style="10"/>
    <col min="37" max="16384" width="9.125" style="10"/>
  </cols>
  <sheetData>
    <row r="1" spans="1:36" ht="23.25" customHeight="1">
      <c r="A1" s="8" t="s">
        <v>218</v>
      </c>
    </row>
    <row r="2" spans="1:36" ht="16.5" customHeight="1">
      <c r="A2" s="11" t="s">
        <v>147</v>
      </c>
      <c r="B2" s="12" t="str">
        <f>'표지(1)'!E8</f>
        <v>울진 금강송 소광</v>
      </c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36" ht="27" customHeight="1">
      <c r="A3" s="450" t="s">
        <v>12</v>
      </c>
      <c r="B3" s="453" t="s">
        <v>13</v>
      </c>
      <c r="C3" s="433" t="s">
        <v>240</v>
      </c>
      <c r="D3" s="433" t="s">
        <v>242</v>
      </c>
      <c r="E3" s="433" t="s">
        <v>243</v>
      </c>
      <c r="F3" s="433" t="s">
        <v>245</v>
      </c>
      <c r="G3" s="433" t="s">
        <v>248</v>
      </c>
      <c r="H3" s="444" t="s">
        <v>214</v>
      </c>
      <c r="I3" s="445"/>
      <c r="J3" s="442" t="s">
        <v>211</v>
      </c>
      <c r="K3" s="442"/>
      <c r="L3" s="433" t="s">
        <v>236</v>
      </c>
      <c r="M3" s="433" t="s">
        <v>250</v>
      </c>
      <c r="N3" s="436" t="s">
        <v>14</v>
      </c>
      <c r="O3" s="436"/>
      <c r="P3" s="436"/>
      <c r="Q3" s="436"/>
      <c r="R3" s="347"/>
      <c r="S3" s="440" t="s">
        <v>180</v>
      </c>
      <c r="T3" s="436"/>
      <c r="U3" s="436"/>
      <c r="V3" s="436"/>
      <c r="W3" s="441"/>
      <c r="X3" s="440" t="s">
        <v>180</v>
      </c>
      <c r="Y3" s="436"/>
      <c r="Z3" s="436"/>
      <c r="AA3" s="436"/>
      <c r="AB3" s="441"/>
    </row>
    <row r="4" spans="1:36" ht="27" customHeight="1">
      <c r="A4" s="451"/>
      <c r="B4" s="454"/>
      <c r="C4" s="434"/>
      <c r="D4" s="434"/>
      <c r="E4" s="434"/>
      <c r="F4" s="434"/>
      <c r="G4" s="434"/>
      <c r="H4" s="446"/>
      <c r="I4" s="447"/>
      <c r="J4" s="443"/>
      <c r="K4" s="443"/>
      <c r="L4" s="435"/>
      <c r="M4" s="435"/>
      <c r="N4" s="437" t="s">
        <v>15</v>
      </c>
      <c r="O4" s="437"/>
      <c r="P4" s="437"/>
      <c r="Q4" s="437"/>
      <c r="R4" s="350"/>
      <c r="S4" s="438" t="s">
        <v>232</v>
      </c>
      <c r="T4" s="437"/>
      <c r="U4" s="437"/>
      <c r="V4" s="437"/>
      <c r="W4" s="439"/>
      <c r="X4" s="438" t="s">
        <v>228</v>
      </c>
      <c r="Y4" s="437"/>
      <c r="Z4" s="437"/>
      <c r="AA4" s="437"/>
      <c r="AB4" s="439"/>
    </row>
    <row r="5" spans="1:36" s="13" customFormat="1" ht="27" customHeight="1">
      <c r="A5" s="451"/>
      <c r="B5" s="454"/>
      <c r="C5" s="435"/>
      <c r="D5" s="396"/>
      <c r="E5" s="435"/>
      <c r="F5" s="435"/>
      <c r="G5" s="435"/>
      <c r="H5" s="382" t="s">
        <v>208</v>
      </c>
      <c r="I5" s="351" t="s">
        <v>209</v>
      </c>
      <c r="J5" s="352" t="s">
        <v>239</v>
      </c>
      <c r="K5" s="384" t="s">
        <v>223</v>
      </c>
      <c r="L5" s="395"/>
      <c r="M5" s="395" t="s">
        <v>251</v>
      </c>
      <c r="N5" s="354" t="s">
        <v>16</v>
      </c>
      <c r="O5" s="354" t="s">
        <v>194</v>
      </c>
      <c r="P5" s="353" t="s">
        <v>225</v>
      </c>
      <c r="Q5" s="353" t="s">
        <v>226</v>
      </c>
      <c r="R5" s="349" t="s">
        <v>230</v>
      </c>
      <c r="S5" s="348" t="s">
        <v>16</v>
      </c>
      <c r="T5" s="354" t="s">
        <v>194</v>
      </c>
      <c r="U5" s="388" t="s">
        <v>207</v>
      </c>
      <c r="V5" s="389" t="s">
        <v>227</v>
      </c>
      <c r="W5" s="349"/>
      <c r="X5" s="348" t="s">
        <v>16</v>
      </c>
      <c r="Y5" s="354" t="s">
        <v>194</v>
      </c>
      <c r="Z5" s="388" t="s">
        <v>207</v>
      </c>
      <c r="AA5" s="389" t="s">
        <v>227</v>
      </c>
      <c r="AB5" s="349"/>
    </row>
    <row r="6" spans="1:36" ht="27" customHeight="1">
      <c r="A6" s="452"/>
      <c r="B6" s="455"/>
      <c r="C6" s="355" t="s">
        <v>59</v>
      </c>
      <c r="D6" s="355" t="s">
        <v>178</v>
      </c>
      <c r="E6" s="355" t="s">
        <v>18</v>
      </c>
      <c r="F6" s="355" t="s">
        <v>246</v>
      </c>
      <c r="G6" s="355" t="s">
        <v>18</v>
      </c>
      <c r="H6" s="356" t="s">
        <v>18</v>
      </c>
      <c r="I6" s="357" t="s">
        <v>18</v>
      </c>
      <c r="J6" s="358" t="s">
        <v>18</v>
      </c>
      <c r="K6" s="392" t="s">
        <v>5</v>
      </c>
      <c r="L6" s="355" t="s">
        <v>17</v>
      </c>
      <c r="M6" s="355" t="s">
        <v>233</v>
      </c>
      <c r="N6" s="358" t="s">
        <v>19</v>
      </c>
      <c r="O6" s="358" t="s">
        <v>17</v>
      </c>
      <c r="P6" s="359" t="s">
        <v>17</v>
      </c>
      <c r="Q6" s="359" t="s">
        <v>17</v>
      </c>
      <c r="R6" s="357" t="s">
        <v>17</v>
      </c>
      <c r="S6" s="356" t="s">
        <v>19</v>
      </c>
      <c r="T6" s="358" t="s">
        <v>195</v>
      </c>
      <c r="U6" s="359" t="s">
        <v>17</v>
      </c>
      <c r="V6" s="359" t="s">
        <v>17</v>
      </c>
      <c r="W6" s="357" t="s">
        <v>163</v>
      </c>
      <c r="X6" s="356" t="s">
        <v>19</v>
      </c>
      <c r="Y6" s="358" t="s">
        <v>195</v>
      </c>
      <c r="Z6" s="359" t="s">
        <v>17</v>
      </c>
      <c r="AA6" s="359" t="s">
        <v>17</v>
      </c>
      <c r="AB6" s="357" t="s">
        <v>163</v>
      </c>
    </row>
    <row r="7" spans="1:36" ht="27.75" customHeight="1">
      <c r="A7" s="456"/>
      <c r="B7" s="387" t="s">
        <v>238</v>
      </c>
      <c r="C7" s="297"/>
      <c r="D7" s="297"/>
      <c r="E7" s="297"/>
      <c r="F7" s="297"/>
      <c r="G7" s="297"/>
      <c r="H7" s="25"/>
      <c r="I7" s="69"/>
      <c r="J7" s="385">
        <v>40</v>
      </c>
      <c r="K7" s="393"/>
      <c r="L7" s="297"/>
      <c r="M7" s="297"/>
      <c r="N7" s="385"/>
      <c r="O7" s="386">
        <f t="shared" ref="O7:O14" si="0">INT(N7/6.000001)</f>
        <v>0</v>
      </c>
      <c r="P7" s="170"/>
      <c r="Q7" s="170"/>
      <c r="R7" s="69"/>
      <c r="S7" s="25"/>
      <c r="T7" s="386">
        <f t="shared" ref="T7:T14" si="1">INT(S7/6.000001)</f>
        <v>0</v>
      </c>
      <c r="U7" s="80"/>
      <c r="V7" s="80"/>
      <c r="W7" s="69"/>
      <c r="X7" s="25"/>
      <c r="Y7" s="386">
        <f t="shared" ref="Y7:Y8" si="2">INT(X7/6.000001)</f>
        <v>0</v>
      </c>
      <c r="Z7" s="80"/>
      <c r="AA7" s="80"/>
      <c r="AB7" s="69"/>
      <c r="AC7" s="10"/>
      <c r="AJ7" s="10"/>
    </row>
    <row r="8" spans="1:36" ht="27.75" customHeight="1">
      <c r="A8" s="456"/>
      <c r="B8" s="387" t="s">
        <v>241</v>
      </c>
      <c r="C8" s="416">
        <f>0.19*140</f>
        <v>26.6</v>
      </c>
      <c r="D8" s="421">
        <f>C8*2.3</f>
        <v>61.18</v>
      </c>
      <c r="E8" s="416"/>
      <c r="F8" s="416"/>
      <c r="G8" s="416"/>
      <c r="H8" s="25"/>
      <c r="I8" s="69"/>
      <c r="J8" s="385"/>
      <c r="K8" s="393"/>
      <c r="L8" s="297"/>
      <c r="M8" s="297"/>
      <c r="N8" s="385"/>
      <c r="O8" s="386">
        <f t="shared" si="0"/>
        <v>0</v>
      </c>
      <c r="P8" s="170"/>
      <c r="Q8" s="170"/>
      <c r="R8" s="69"/>
      <c r="S8" s="25"/>
      <c r="T8" s="386">
        <f t="shared" si="1"/>
        <v>0</v>
      </c>
      <c r="U8" s="80"/>
      <c r="V8" s="80"/>
      <c r="W8" s="69"/>
      <c r="X8" s="25"/>
      <c r="Y8" s="386">
        <f t="shared" si="2"/>
        <v>0</v>
      </c>
      <c r="Z8" s="80"/>
      <c r="AA8" s="80"/>
      <c r="AB8" s="69"/>
      <c r="AC8" s="10"/>
      <c r="AJ8" s="10"/>
    </row>
    <row r="9" spans="1:36" ht="27.75" customHeight="1">
      <c r="A9" s="456"/>
      <c r="B9" s="387" t="s">
        <v>249</v>
      </c>
      <c r="C9" s="297"/>
      <c r="D9" s="297"/>
      <c r="E9" s="297"/>
      <c r="F9" s="297">
        <v>12</v>
      </c>
      <c r="G9" s="297">
        <f>F9*2+1</f>
        <v>25</v>
      </c>
      <c r="H9" s="25"/>
      <c r="I9" s="69"/>
      <c r="J9" s="385"/>
      <c r="K9" s="393"/>
      <c r="L9" s="297"/>
      <c r="M9" s="297"/>
      <c r="N9" s="385"/>
      <c r="O9" s="386"/>
      <c r="P9" s="170"/>
      <c r="Q9" s="170"/>
      <c r="R9" s="69"/>
      <c r="S9" s="25"/>
      <c r="T9" s="386"/>
      <c r="U9" s="80"/>
      <c r="V9" s="80"/>
      <c r="W9" s="69"/>
      <c r="X9" s="25"/>
      <c r="Y9" s="386"/>
      <c r="Z9" s="80"/>
      <c r="AA9" s="80"/>
      <c r="AB9" s="69"/>
      <c r="AC9" s="10"/>
      <c r="AJ9" s="10"/>
    </row>
    <row r="10" spans="1:36" ht="27.75" customHeight="1">
      <c r="A10" s="456"/>
      <c r="B10" s="387" t="s">
        <v>244</v>
      </c>
      <c r="C10" s="297"/>
      <c r="D10" s="297"/>
      <c r="E10" s="297">
        <v>15</v>
      </c>
      <c r="F10" s="297"/>
      <c r="G10" s="297"/>
      <c r="H10" s="25"/>
      <c r="I10" s="69"/>
      <c r="J10" s="385"/>
      <c r="K10" s="393"/>
      <c r="L10" s="297"/>
      <c r="M10" s="297"/>
      <c r="N10" s="385">
        <v>12</v>
      </c>
      <c r="O10" s="386">
        <f t="shared" si="0"/>
        <v>1</v>
      </c>
      <c r="P10" s="170">
        <v>1</v>
      </c>
      <c r="Q10" s="170"/>
      <c r="R10" s="69"/>
      <c r="S10" s="25"/>
      <c r="T10" s="386"/>
      <c r="U10" s="80"/>
      <c r="V10" s="80"/>
      <c r="W10" s="69"/>
      <c r="X10" s="25"/>
      <c r="Y10" s="386"/>
      <c r="Z10" s="80"/>
      <c r="AA10" s="80"/>
      <c r="AB10" s="69"/>
      <c r="AC10" s="10"/>
      <c r="AJ10" s="10"/>
    </row>
    <row r="11" spans="1:36" ht="27.75" customHeight="1">
      <c r="A11" s="456"/>
      <c r="B11" s="387" t="s">
        <v>252</v>
      </c>
      <c r="C11" s="297"/>
      <c r="D11" s="297"/>
      <c r="E11" s="297"/>
      <c r="F11" s="297"/>
      <c r="G11" s="297"/>
      <c r="H11" s="25"/>
      <c r="I11" s="69"/>
      <c r="J11" s="385"/>
      <c r="K11" s="393"/>
      <c r="L11" s="297"/>
      <c r="M11" s="297">
        <v>90</v>
      </c>
      <c r="N11" s="385"/>
      <c r="O11" s="386"/>
      <c r="P11" s="170"/>
      <c r="Q11" s="170"/>
      <c r="R11" s="69"/>
      <c r="S11" s="25"/>
      <c r="T11" s="386"/>
      <c r="U11" s="80"/>
      <c r="V11" s="80"/>
      <c r="W11" s="69"/>
      <c r="X11" s="25"/>
      <c r="Y11" s="386"/>
      <c r="Z11" s="80"/>
      <c r="AA11" s="80"/>
      <c r="AB11" s="69"/>
      <c r="AC11" s="10"/>
      <c r="AJ11" s="10"/>
    </row>
    <row r="12" spans="1:36" ht="27.75" customHeight="1">
      <c r="A12" s="456"/>
      <c r="B12" s="387" t="s">
        <v>247</v>
      </c>
      <c r="C12" s="297"/>
      <c r="D12" s="297"/>
      <c r="E12" s="297"/>
      <c r="F12" s="297">
        <v>30</v>
      </c>
      <c r="G12" s="297">
        <f>F12*2+1</f>
        <v>61</v>
      </c>
      <c r="H12" s="25"/>
      <c r="I12" s="69"/>
      <c r="J12" s="385"/>
      <c r="K12" s="393"/>
      <c r="L12" s="297"/>
      <c r="M12" s="297"/>
      <c r="N12" s="385"/>
      <c r="O12" s="386"/>
      <c r="P12" s="170"/>
      <c r="Q12" s="170"/>
      <c r="R12" s="69"/>
      <c r="S12" s="25"/>
      <c r="T12" s="386"/>
      <c r="U12" s="80"/>
      <c r="V12" s="80"/>
      <c r="W12" s="69"/>
      <c r="X12" s="25"/>
      <c r="Y12" s="386"/>
      <c r="Z12" s="80"/>
      <c r="AA12" s="80"/>
      <c r="AB12" s="69"/>
      <c r="AC12" s="10"/>
      <c r="AJ12" s="10"/>
    </row>
    <row r="13" spans="1:36" ht="27.75" customHeight="1">
      <c r="A13" s="456"/>
      <c r="B13" s="387" t="s">
        <v>253</v>
      </c>
      <c r="C13" s="297"/>
      <c r="D13" s="297"/>
      <c r="E13" s="297"/>
      <c r="F13" s="297"/>
      <c r="G13" s="297"/>
      <c r="H13" s="25"/>
      <c r="I13" s="69"/>
      <c r="J13" s="385">
        <v>70</v>
      </c>
      <c r="K13" s="393"/>
      <c r="L13" s="297"/>
      <c r="M13" s="297"/>
      <c r="N13" s="385"/>
      <c r="O13" s="386">
        <f t="shared" ref="O13" si="3">INT(N13/6.000001)</f>
        <v>0</v>
      </c>
      <c r="P13" s="170"/>
      <c r="Q13" s="170"/>
      <c r="R13" s="69"/>
      <c r="S13" s="25"/>
      <c r="T13" s="386">
        <f t="shared" ref="T13" si="4">INT(S13/6.000001)</f>
        <v>0</v>
      </c>
      <c r="U13" s="80"/>
      <c r="V13" s="80"/>
      <c r="W13" s="69"/>
      <c r="X13" s="25"/>
      <c r="Y13" s="386"/>
      <c r="Z13" s="80"/>
      <c r="AA13" s="80"/>
      <c r="AB13" s="69"/>
      <c r="AC13" s="10"/>
      <c r="AJ13" s="10"/>
    </row>
    <row r="14" spans="1:36" ht="27.75" customHeight="1">
      <c r="A14" s="456"/>
      <c r="B14" s="387" t="s">
        <v>254</v>
      </c>
      <c r="C14" s="297"/>
      <c r="D14" s="297"/>
      <c r="E14" s="297"/>
      <c r="F14" s="297"/>
      <c r="G14" s="297"/>
      <c r="H14" s="25"/>
      <c r="I14" s="69"/>
      <c r="J14" s="385"/>
      <c r="K14" s="393"/>
      <c r="L14" s="297"/>
      <c r="M14" s="297">
        <v>40</v>
      </c>
      <c r="N14" s="385"/>
      <c r="O14" s="386">
        <f t="shared" si="0"/>
        <v>0</v>
      </c>
      <c r="P14" s="170"/>
      <c r="Q14" s="170"/>
      <c r="R14" s="69"/>
      <c r="S14" s="25"/>
      <c r="T14" s="386">
        <f t="shared" si="1"/>
        <v>0</v>
      </c>
      <c r="U14" s="80"/>
      <c r="V14" s="80"/>
      <c r="W14" s="69"/>
      <c r="X14" s="25"/>
      <c r="Y14" s="386"/>
      <c r="Z14" s="80"/>
      <c r="AA14" s="80"/>
      <c r="AB14" s="69"/>
      <c r="AC14" s="10"/>
      <c r="AJ14" s="10"/>
    </row>
    <row r="15" spans="1:36" ht="41.25" customHeight="1">
      <c r="A15" s="448" t="s">
        <v>21</v>
      </c>
      <c r="B15" s="449"/>
      <c r="C15" s="360">
        <f>SUM(C7:C14)</f>
        <v>26.6</v>
      </c>
      <c r="D15" s="360">
        <f>SUM(D8:D14)</f>
        <v>61.18</v>
      </c>
      <c r="E15" s="360">
        <f t="shared" ref="E15:K15" si="5">SUM(E7:E14)</f>
        <v>15</v>
      </c>
      <c r="F15" s="360">
        <f t="shared" si="5"/>
        <v>42</v>
      </c>
      <c r="G15" s="360">
        <f t="shared" si="5"/>
        <v>86</v>
      </c>
      <c r="H15" s="361">
        <f t="shared" si="5"/>
        <v>0</v>
      </c>
      <c r="I15" s="362">
        <f t="shared" si="5"/>
        <v>0</v>
      </c>
      <c r="J15" s="363">
        <f t="shared" si="5"/>
        <v>110</v>
      </c>
      <c r="K15" s="394">
        <f t="shared" si="5"/>
        <v>0</v>
      </c>
      <c r="L15" s="360"/>
      <c r="M15" s="360">
        <f t="shared" ref="M15:AB15" si="6">SUM(M7:M14)</f>
        <v>130</v>
      </c>
      <c r="N15" s="363">
        <f t="shared" si="6"/>
        <v>12</v>
      </c>
      <c r="O15" s="364">
        <f t="shared" si="6"/>
        <v>1</v>
      </c>
      <c r="P15" s="364">
        <f t="shared" si="6"/>
        <v>1</v>
      </c>
      <c r="Q15" s="364">
        <f t="shared" si="6"/>
        <v>0</v>
      </c>
      <c r="R15" s="362">
        <f t="shared" si="6"/>
        <v>0</v>
      </c>
      <c r="S15" s="361">
        <f t="shared" si="6"/>
        <v>0</v>
      </c>
      <c r="T15" s="363">
        <f t="shared" si="6"/>
        <v>0</v>
      </c>
      <c r="U15" s="364">
        <f t="shared" si="6"/>
        <v>0</v>
      </c>
      <c r="V15" s="364">
        <f t="shared" si="6"/>
        <v>0</v>
      </c>
      <c r="W15" s="362">
        <f t="shared" si="6"/>
        <v>0</v>
      </c>
      <c r="X15" s="361">
        <f t="shared" si="6"/>
        <v>0</v>
      </c>
      <c r="Y15" s="363">
        <f t="shared" si="6"/>
        <v>0</v>
      </c>
      <c r="Z15" s="364">
        <f t="shared" si="6"/>
        <v>0</v>
      </c>
      <c r="AA15" s="364">
        <f t="shared" si="6"/>
        <v>0</v>
      </c>
      <c r="AB15" s="362">
        <f t="shared" si="6"/>
        <v>0</v>
      </c>
    </row>
    <row r="16" spans="1:36" ht="17.25" customHeight="1">
      <c r="J16" s="222"/>
    </row>
    <row r="17" spans="3:10" ht="17.25" customHeight="1">
      <c r="C17" s="415">
        <f>C15*0.19</f>
        <v>5.0540000000000003</v>
      </c>
      <c r="J17" s="222"/>
    </row>
  </sheetData>
  <mergeCells count="19">
    <mergeCell ref="D3:D4"/>
    <mergeCell ref="A15:B15"/>
    <mergeCell ref="C3:C5"/>
    <mergeCell ref="A3:A6"/>
    <mergeCell ref="B3:B6"/>
    <mergeCell ref="A7:A14"/>
    <mergeCell ref="E3:E5"/>
    <mergeCell ref="N3:Q3"/>
    <mergeCell ref="N4:Q4"/>
    <mergeCell ref="X4:AB4"/>
    <mergeCell ref="X3:AB3"/>
    <mergeCell ref="J3:K4"/>
    <mergeCell ref="H3:I4"/>
    <mergeCell ref="S3:W3"/>
    <mergeCell ref="S4:W4"/>
    <mergeCell ref="M3:M4"/>
    <mergeCell ref="L3:L4"/>
    <mergeCell ref="F3:F5"/>
    <mergeCell ref="G3:G5"/>
  </mergeCells>
  <phoneticPr fontId="50" type="noConversion"/>
  <printOptions horizontalCentered="1" gridLinesSet="0"/>
  <pageMargins left="0.59055118110236227" right="0.19685039370078741" top="0.86614173228346458" bottom="0.27559055118110237" header="0.27559055118110237" footer="0.1574803149606299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E13"/>
  <sheetViews>
    <sheetView workbookViewId="0">
      <pane ySplit="6" topLeftCell="A7" activePane="bottomLeft" state="frozen"/>
      <selection activeCell="G10" sqref="G10"/>
      <selection pane="bottomLeft" activeCell="AA30" sqref="AA30"/>
    </sheetView>
  </sheetViews>
  <sheetFormatPr defaultColWidth="9.125" defaultRowHeight="17.25" customHeight="1"/>
  <cols>
    <col min="1" max="1" width="1.25" style="10" customWidth="1"/>
    <col min="2" max="2" width="5.125" style="9" customWidth="1"/>
    <col min="3" max="4" width="5" style="9" customWidth="1"/>
    <col min="5" max="5" width="3.625" style="9" customWidth="1"/>
    <col min="6" max="6" width="5" style="9" customWidth="1"/>
    <col min="7" max="7" width="4.25" style="9" customWidth="1"/>
    <col min="8" max="11" width="8.125" style="10" hidden="1" customWidth="1"/>
    <col min="12" max="13" width="8.125" style="10" customWidth="1"/>
    <col min="14" max="14" width="7.75" style="10" customWidth="1"/>
    <col min="15" max="16" width="8.125" style="10" customWidth="1"/>
    <col min="17" max="17" width="8.5" style="10" hidden="1" customWidth="1"/>
    <col min="18" max="18" width="8.125" style="9" hidden="1" customWidth="1"/>
    <col min="19" max="19" width="7.625" style="10" hidden="1" customWidth="1"/>
    <col min="20" max="20" width="8.5" style="10" hidden="1" customWidth="1"/>
    <col min="21" max="21" width="8.5" style="10" customWidth="1"/>
    <col min="22" max="22" width="8.5" style="10" hidden="1" customWidth="1"/>
    <col min="23" max="23" width="8.5" style="10" customWidth="1"/>
    <col min="24" max="25" width="9.125" style="10"/>
    <col min="26" max="26" width="9.125" style="219"/>
    <col min="27" max="16384" width="9.125" style="10"/>
  </cols>
  <sheetData>
    <row r="1" spans="1:31" ht="27" customHeight="1">
      <c r="A1" s="8" t="s">
        <v>22</v>
      </c>
      <c r="B1" s="10"/>
      <c r="C1" s="12"/>
      <c r="D1" s="12"/>
      <c r="E1" s="12"/>
      <c r="F1" s="12"/>
      <c r="G1" s="12"/>
    </row>
    <row r="2" spans="1:31" ht="8.25" customHeight="1">
      <c r="B2" s="8"/>
      <c r="C2" s="12"/>
      <c r="D2" s="12"/>
      <c r="E2" s="12"/>
      <c r="F2" s="12"/>
      <c r="G2" s="12"/>
    </row>
    <row r="3" spans="1:31" ht="22.5" customHeight="1">
      <c r="B3" s="450" t="s">
        <v>12</v>
      </c>
      <c r="C3" s="465" t="s">
        <v>23</v>
      </c>
      <c r="D3" s="466"/>
      <c r="E3" s="466"/>
      <c r="F3" s="466"/>
      <c r="G3" s="467"/>
      <c r="H3" s="474" t="s">
        <v>24</v>
      </c>
      <c r="I3" s="475"/>
      <c r="J3" s="475"/>
      <c r="K3" s="476"/>
      <c r="L3" s="474" t="s">
        <v>25</v>
      </c>
      <c r="M3" s="475"/>
      <c r="N3" s="475"/>
      <c r="O3" s="476"/>
      <c r="P3" s="433" t="s">
        <v>149</v>
      </c>
      <c r="Q3" s="444" t="s">
        <v>26</v>
      </c>
      <c r="R3" s="442"/>
      <c r="S3" s="442"/>
      <c r="T3" s="444" t="s">
        <v>27</v>
      </c>
      <c r="U3" s="445"/>
      <c r="V3" s="433" t="s">
        <v>175</v>
      </c>
      <c r="W3" s="433" t="s">
        <v>28</v>
      </c>
    </row>
    <row r="4" spans="1:31" ht="15" customHeight="1">
      <c r="B4" s="451"/>
      <c r="C4" s="468"/>
      <c r="D4" s="469"/>
      <c r="E4" s="469"/>
      <c r="F4" s="469"/>
      <c r="G4" s="470"/>
      <c r="H4" s="477" t="s">
        <v>29</v>
      </c>
      <c r="I4" s="462" t="s">
        <v>30</v>
      </c>
      <c r="J4" s="462" t="s">
        <v>31</v>
      </c>
      <c r="K4" s="481" t="s">
        <v>32</v>
      </c>
      <c r="L4" s="477" t="s">
        <v>29</v>
      </c>
      <c r="M4" s="462" t="s">
        <v>30</v>
      </c>
      <c r="N4" s="462" t="s">
        <v>31</v>
      </c>
      <c r="O4" s="481" t="s">
        <v>32</v>
      </c>
      <c r="P4" s="434"/>
      <c r="Q4" s="478" t="s">
        <v>33</v>
      </c>
      <c r="R4" s="463" t="s">
        <v>161</v>
      </c>
      <c r="S4" s="463" t="s">
        <v>188</v>
      </c>
      <c r="T4" s="478" t="s">
        <v>186</v>
      </c>
      <c r="U4" s="481" t="s">
        <v>173</v>
      </c>
      <c r="V4" s="434"/>
      <c r="W4" s="434"/>
    </row>
    <row r="5" spans="1:31" s="13" customFormat="1" ht="15" customHeight="1">
      <c r="A5" s="10"/>
      <c r="B5" s="451"/>
      <c r="C5" s="468"/>
      <c r="D5" s="469"/>
      <c r="E5" s="469"/>
      <c r="F5" s="469"/>
      <c r="G5" s="470"/>
      <c r="H5" s="477"/>
      <c r="I5" s="462"/>
      <c r="J5" s="462"/>
      <c r="K5" s="482"/>
      <c r="L5" s="477"/>
      <c r="M5" s="462"/>
      <c r="N5" s="462"/>
      <c r="O5" s="482"/>
      <c r="P5" s="435"/>
      <c r="Q5" s="479"/>
      <c r="R5" s="464"/>
      <c r="S5" s="464"/>
      <c r="T5" s="479"/>
      <c r="U5" s="482"/>
      <c r="V5" s="435"/>
      <c r="W5" s="434"/>
      <c r="Z5" s="220"/>
    </row>
    <row r="6" spans="1:31" ht="16.5" customHeight="1">
      <c r="B6" s="452"/>
      <c r="C6" s="471"/>
      <c r="D6" s="472"/>
      <c r="E6" s="472"/>
      <c r="F6" s="472"/>
      <c r="G6" s="473"/>
      <c r="H6" s="356" t="str">
        <f>I6</f>
        <v>m</v>
      </c>
      <c r="I6" s="359" t="s">
        <v>18</v>
      </c>
      <c r="J6" s="359" t="s">
        <v>34</v>
      </c>
      <c r="K6" s="357" t="s">
        <v>18</v>
      </c>
      <c r="L6" s="356" t="str">
        <f>M6</f>
        <v>m</v>
      </c>
      <c r="M6" s="359" t="s">
        <v>18</v>
      </c>
      <c r="N6" s="359" t="s">
        <v>34</v>
      </c>
      <c r="O6" s="357" t="s">
        <v>18</v>
      </c>
      <c r="P6" s="355" t="s">
        <v>97</v>
      </c>
      <c r="Q6" s="356" t="s">
        <v>17</v>
      </c>
      <c r="R6" s="358" t="s">
        <v>19</v>
      </c>
      <c r="S6" s="359" t="s">
        <v>19</v>
      </c>
      <c r="T6" s="356" t="s">
        <v>18</v>
      </c>
      <c r="U6" s="357" t="s">
        <v>18</v>
      </c>
      <c r="V6" s="355" t="s">
        <v>34</v>
      </c>
      <c r="W6" s="480"/>
      <c r="Z6" s="219" t="s">
        <v>164</v>
      </c>
    </row>
    <row r="7" spans="1:31" ht="21.75" customHeight="1">
      <c r="B7" s="457" t="s">
        <v>206</v>
      </c>
      <c r="C7" s="236">
        <v>0</v>
      </c>
      <c r="D7" s="42">
        <v>18</v>
      </c>
      <c r="E7" s="43" t="s">
        <v>35</v>
      </c>
      <c r="F7" s="44">
        <v>6</v>
      </c>
      <c r="G7" s="231">
        <v>1</v>
      </c>
      <c r="H7" s="232"/>
      <c r="I7" s="233"/>
      <c r="J7" s="66"/>
      <c r="K7" s="64"/>
      <c r="L7" s="234">
        <v>3.5</v>
      </c>
      <c r="M7" s="235">
        <f>Z7</f>
        <v>103</v>
      </c>
      <c r="N7" s="177">
        <f t="shared" ref="N7" si="0">L7*M7</f>
        <v>360.5</v>
      </c>
      <c r="O7" s="178">
        <f t="shared" ref="O7" si="1">INT(M7/6.00000001)*L7</f>
        <v>59.5</v>
      </c>
      <c r="P7" s="278">
        <f t="shared" ref="P7" si="2">M7*2</f>
        <v>206</v>
      </c>
      <c r="Q7" s="179"/>
      <c r="R7" s="227"/>
      <c r="S7" s="265"/>
      <c r="T7" s="179"/>
      <c r="U7" s="225"/>
      <c r="V7" s="172">
        <v>2</v>
      </c>
      <c r="W7" s="175"/>
      <c r="Z7" s="218">
        <f t="shared" ref="Z7:Z9" si="3">(F7-C7)*20-D7+G7</f>
        <v>103</v>
      </c>
    </row>
    <row r="8" spans="1:31" ht="21.75" customHeight="1">
      <c r="B8" s="458"/>
      <c r="C8" s="236">
        <v>9</v>
      </c>
      <c r="D8" s="42">
        <v>2</v>
      </c>
      <c r="E8" s="43" t="s">
        <v>35</v>
      </c>
      <c r="F8" s="44">
        <v>30</v>
      </c>
      <c r="G8" s="231"/>
      <c r="H8" s="232"/>
      <c r="I8" s="233"/>
      <c r="J8" s="66"/>
      <c r="K8" s="64"/>
      <c r="L8" s="234">
        <v>3.5</v>
      </c>
      <c r="M8" s="235">
        <f t="shared" ref="M8" si="4">Z8</f>
        <v>418</v>
      </c>
      <c r="N8" s="177">
        <f t="shared" ref="N8" si="5">L8*M8</f>
        <v>1463</v>
      </c>
      <c r="O8" s="178">
        <f t="shared" ref="O8" si="6">INT(M8/6.00000001)*L8</f>
        <v>241.5</v>
      </c>
      <c r="P8" s="278">
        <f t="shared" ref="P8" si="7">M8*2</f>
        <v>836</v>
      </c>
      <c r="Q8" s="179"/>
      <c r="R8" s="227"/>
      <c r="S8" s="265"/>
      <c r="T8" s="179"/>
      <c r="U8" s="225"/>
      <c r="V8" s="172"/>
      <c r="W8" s="175"/>
      <c r="Z8" s="218">
        <f t="shared" si="3"/>
        <v>418</v>
      </c>
    </row>
    <row r="9" spans="1:31" ht="21.75" customHeight="1">
      <c r="B9" s="458"/>
      <c r="C9" s="236">
        <v>21</v>
      </c>
      <c r="D9" s="42">
        <v>10</v>
      </c>
      <c r="E9" s="43"/>
      <c r="F9" s="44"/>
      <c r="G9" s="231"/>
      <c r="H9" s="232"/>
      <c r="I9" s="233"/>
      <c r="J9" s="66"/>
      <c r="K9" s="64"/>
      <c r="L9" s="234"/>
      <c r="M9" s="235"/>
      <c r="N9" s="177">
        <f t="shared" ref="N9" si="8">L9*M9</f>
        <v>0</v>
      </c>
      <c r="O9" s="178">
        <f t="shared" ref="O9" si="9">INT(M9/6.00000001)*L9</f>
        <v>0</v>
      </c>
      <c r="P9" s="278">
        <f t="shared" ref="P9" si="10">M9*2</f>
        <v>0</v>
      </c>
      <c r="Q9" s="179"/>
      <c r="R9" s="227"/>
      <c r="S9" s="265"/>
      <c r="T9" s="179"/>
      <c r="U9" s="225"/>
      <c r="V9" s="172">
        <v>2</v>
      </c>
      <c r="W9" s="175"/>
      <c r="Z9" s="218">
        <f t="shared" si="3"/>
        <v>-430</v>
      </c>
    </row>
    <row r="10" spans="1:31" ht="21.75" customHeight="1">
      <c r="B10" s="397"/>
      <c r="C10" s="403"/>
      <c r="D10" s="404"/>
      <c r="E10" s="405"/>
      <c r="F10" s="406"/>
      <c r="G10" s="407"/>
      <c r="H10" s="38"/>
      <c r="I10" s="39"/>
      <c r="J10" s="40"/>
      <c r="K10" s="41"/>
      <c r="L10" s="408"/>
      <c r="M10" s="409"/>
      <c r="N10" s="410"/>
      <c r="O10" s="411"/>
      <c r="P10" s="412"/>
      <c r="Q10" s="398"/>
      <c r="R10" s="413"/>
      <c r="S10" s="414"/>
      <c r="T10" s="398"/>
      <c r="U10" s="225"/>
      <c r="V10" s="172"/>
      <c r="W10" s="175"/>
      <c r="Z10" s="218"/>
    </row>
    <row r="11" spans="1:31" ht="23.25" customHeight="1">
      <c r="B11" s="25"/>
      <c r="C11" s="459" t="s">
        <v>36</v>
      </c>
      <c r="D11" s="460"/>
      <c r="E11" s="460"/>
      <c r="F11" s="460"/>
      <c r="G11" s="461"/>
      <c r="H11" s="38"/>
      <c r="I11" s="39"/>
      <c r="J11" s="40">
        <f>H11*I11</f>
        <v>0</v>
      </c>
      <c r="K11" s="41">
        <f>INT(I11/6.00000001)*H11</f>
        <v>0</v>
      </c>
      <c r="L11" s="38"/>
      <c r="M11" s="39"/>
      <c r="N11" s="369">
        <f>포장확폭!G13</f>
        <v>60</v>
      </c>
      <c r="O11" s="370">
        <f>포장확폭!H13</f>
        <v>10.000000000000002</v>
      </c>
      <c r="P11" s="27"/>
      <c r="Q11" s="28"/>
      <c r="R11" s="228"/>
      <c r="S11" s="29"/>
      <c r="T11" s="28"/>
      <c r="U11" s="26"/>
      <c r="V11" s="31"/>
      <c r="W11" s="27"/>
      <c r="Z11" s="218"/>
    </row>
    <row r="12" spans="1:31" ht="23.25" customHeight="1">
      <c r="B12" s="368" t="s">
        <v>21</v>
      </c>
      <c r="C12" s="366"/>
      <c r="D12" s="366"/>
      <c r="E12" s="366"/>
      <c r="F12" s="366"/>
      <c r="G12" s="366"/>
      <c r="H12" s="361"/>
      <c r="I12" s="364">
        <f>SUMIF(H11:H11,"&gt;=3",I11:I11)</f>
        <v>0</v>
      </c>
      <c r="J12" s="364">
        <f>SUM(J11:J11)</f>
        <v>0</v>
      </c>
      <c r="K12" s="362">
        <f>SUM(K11:K11)</f>
        <v>0</v>
      </c>
      <c r="L12" s="361"/>
      <c r="M12" s="364">
        <f t="shared" ref="M12:V12" si="11">SUM(M7:M11)</f>
        <v>521</v>
      </c>
      <c r="N12" s="364">
        <f t="shared" si="11"/>
        <v>1883.5</v>
      </c>
      <c r="O12" s="364">
        <f t="shared" si="11"/>
        <v>311</v>
      </c>
      <c r="P12" s="360">
        <f t="shared" si="11"/>
        <v>1042</v>
      </c>
      <c r="Q12" s="361">
        <f t="shared" si="11"/>
        <v>0</v>
      </c>
      <c r="R12" s="363">
        <f t="shared" si="11"/>
        <v>0</v>
      </c>
      <c r="S12" s="364">
        <f t="shared" si="11"/>
        <v>0</v>
      </c>
      <c r="T12" s="367">
        <f t="shared" si="11"/>
        <v>0</v>
      </c>
      <c r="U12" s="362">
        <f t="shared" si="11"/>
        <v>0</v>
      </c>
      <c r="V12" s="365">
        <f t="shared" si="11"/>
        <v>4</v>
      </c>
      <c r="W12" s="360">
        <f>SUM(W11:W11)</f>
        <v>0</v>
      </c>
      <c r="X12" s="45"/>
      <c r="Y12" s="45"/>
      <c r="Z12" s="221"/>
      <c r="AA12" s="45"/>
      <c r="AB12" s="45"/>
      <c r="AC12" s="45"/>
      <c r="AD12" s="45"/>
      <c r="AE12" s="45"/>
    </row>
    <row r="13" spans="1:31" ht="17.25" customHeight="1">
      <c r="I13" s="46"/>
      <c r="M13" s="46"/>
    </row>
  </sheetData>
  <mergeCells count="24">
    <mergeCell ref="W3:W6"/>
    <mergeCell ref="T3:U3"/>
    <mergeCell ref="V3:V5"/>
    <mergeCell ref="S4:S5"/>
    <mergeCell ref="K4:K5"/>
    <mergeCell ref="U4:U5"/>
    <mergeCell ref="T4:T5"/>
    <mergeCell ref="O4:O5"/>
    <mergeCell ref="P3:P5"/>
    <mergeCell ref="B7:B9"/>
    <mergeCell ref="C11:G11"/>
    <mergeCell ref="M4:M5"/>
    <mergeCell ref="R4:R5"/>
    <mergeCell ref="B3:B6"/>
    <mergeCell ref="J4:J5"/>
    <mergeCell ref="C3:G6"/>
    <mergeCell ref="H3:K3"/>
    <mergeCell ref="H4:H5"/>
    <mergeCell ref="I4:I5"/>
    <mergeCell ref="Q3:S3"/>
    <mergeCell ref="Q4:Q5"/>
    <mergeCell ref="L3:O3"/>
    <mergeCell ref="N4:N5"/>
    <mergeCell ref="L4:L5"/>
  </mergeCells>
  <phoneticPr fontId="50" type="noConversion"/>
  <printOptions horizontalCentered="1" gridLinesSet="0"/>
  <pageMargins left="0.94488188976377963" right="0.19685039370078741" top="0.55118110236220474" bottom="0.51181102362204722" header="0.27559055118110237" footer="0.1574803149606299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4"/>
  <sheetViews>
    <sheetView showGridLines="0" showZeros="0" zoomScaleSheetLayoutView="100" workbookViewId="0">
      <selection activeCell="E25" sqref="E25"/>
    </sheetView>
  </sheetViews>
  <sheetFormatPr defaultColWidth="10.875" defaultRowHeight="16.5" customHeight="1"/>
  <cols>
    <col min="1" max="1" width="5.375" style="188" customWidth="1"/>
    <col min="2" max="2" width="11.875" style="188" customWidth="1"/>
    <col min="3" max="3" width="3.625" style="188" customWidth="1"/>
    <col min="4" max="4" width="8.75" style="188" customWidth="1"/>
    <col min="5" max="5" width="13.625" style="188" customWidth="1"/>
    <col min="6" max="6" width="14.75" style="188" customWidth="1"/>
    <col min="7" max="7" width="17.875" style="188" customWidth="1"/>
    <col min="8" max="8" width="12.25" style="188" customWidth="1"/>
    <col min="9" max="9" width="15.375" style="188" customWidth="1"/>
    <col min="10" max="16384" width="10.875" style="188"/>
  </cols>
  <sheetData>
    <row r="1" spans="1:22" ht="22.5" customHeight="1" thickBot="1">
      <c r="B1" s="189" t="s">
        <v>150</v>
      </c>
    </row>
    <row r="2" spans="1:22" ht="16.5" hidden="1" customHeight="1" thickBot="1">
      <c r="A2" s="190"/>
      <c r="B2" s="191"/>
      <c r="C2" s="192" t="s">
        <v>151</v>
      </c>
      <c r="D2" s="192"/>
      <c r="E2" s="193">
        <v>20</v>
      </c>
      <c r="F2" s="191" t="s">
        <v>152</v>
      </c>
      <c r="G2" s="194"/>
      <c r="H2" s="194"/>
      <c r="I2" s="194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</row>
    <row r="3" spans="1:22" ht="16.5" customHeight="1">
      <c r="A3" s="190"/>
      <c r="B3" s="488" t="s">
        <v>153</v>
      </c>
      <c r="C3" s="489"/>
      <c r="D3" s="490"/>
      <c r="E3" s="494" t="s">
        <v>154</v>
      </c>
      <c r="F3" s="496" t="s">
        <v>155</v>
      </c>
      <c r="G3" s="497"/>
      <c r="H3" s="498" t="s">
        <v>156</v>
      </c>
      <c r="I3" s="483" t="s">
        <v>157</v>
      </c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</row>
    <row r="4" spans="1:22" ht="16.5" customHeight="1" thickBot="1">
      <c r="A4" s="190"/>
      <c r="B4" s="491"/>
      <c r="C4" s="492"/>
      <c r="D4" s="493"/>
      <c r="E4" s="495"/>
      <c r="F4" s="196" t="s">
        <v>158</v>
      </c>
      <c r="G4" s="197" t="s">
        <v>159</v>
      </c>
      <c r="H4" s="499"/>
      <c r="I4" s="484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</row>
    <row r="5" spans="1:22" ht="18.75" customHeight="1" thickTop="1">
      <c r="A5" s="190"/>
      <c r="B5" s="198"/>
      <c r="C5" s="281"/>
      <c r="D5" s="199"/>
      <c r="E5" s="200"/>
      <c r="F5" s="201"/>
      <c r="G5" s="202">
        <f>F5*$E5</f>
        <v>0</v>
      </c>
      <c r="H5" s="203">
        <f t="shared" ref="H5:H12" si="0">E5/6*F5</f>
        <v>0</v>
      </c>
      <c r="I5" s="204"/>
      <c r="K5" s="205"/>
    </row>
    <row r="6" spans="1:22" ht="18.75" customHeight="1">
      <c r="A6" s="190"/>
      <c r="B6" s="198">
        <v>1</v>
      </c>
      <c r="C6" s="223"/>
      <c r="D6" s="199"/>
      <c r="E6" s="200">
        <v>15</v>
      </c>
      <c r="F6" s="201">
        <v>0.5</v>
      </c>
      <c r="G6" s="202">
        <f t="shared" ref="G6:G12" si="1">F6*$E6</f>
        <v>7.5</v>
      </c>
      <c r="H6" s="203">
        <f t="shared" si="0"/>
        <v>1.25</v>
      </c>
      <c r="I6" s="204"/>
      <c r="K6" s="205"/>
    </row>
    <row r="7" spans="1:22" ht="18.75" customHeight="1">
      <c r="A7" s="190"/>
      <c r="B7" s="198">
        <v>10</v>
      </c>
      <c r="C7" s="223"/>
      <c r="D7" s="199"/>
      <c r="E7" s="200">
        <v>15</v>
      </c>
      <c r="F7" s="201">
        <v>0.5</v>
      </c>
      <c r="G7" s="202">
        <f t="shared" ref="G7:G10" si="2">F7*$E7</f>
        <v>7.5</v>
      </c>
      <c r="H7" s="203">
        <f t="shared" ref="H7:H10" si="3">E7/6*F7</f>
        <v>1.25</v>
      </c>
      <c r="I7" s="204"/>
      <c r="K7" s="205"/>
    </row>
    <row r="8" spans="1:22" ht="18.75" customHeight="1">
      <c r="A8" s="190"/>
      <c r="B8" s="198">
        <v>12</v>
      </c>
      <c r="C8" s="223"/>
      <c r="D8" s="199"/>
      <c r="E8" s="200">
        <v>20</v>
      </c>
      <c r="F8" s="201">
        <v>1</v>
      </c>
      <c r="G8" s="202">
        <f t="shared" si="2"/>
        <v>20</v>
      </c>
      <c r="H8" s="203">
        <f t="shared" si="3"/>
        <v>3.3333333333333335</v>
      </c>
      <c r="I8" s="204"/>
      <c r="K8" s="205"/>
    </row>
    <row r="9" spans="1:22" ht="18.75" customHeight="1">
      <c r="A9" s="190"/>
      <c r="B9" s="198">
        <v>15</v>
      </c>
      <c r="C9" s="223">
        <v>15</v>
      </c>
      <c r="D9" s="199"/>
      <c r="E9" s="200">
        <v>20</v>
      </c>
      <c r="F9" s="201">
        <v>1</v>
      </c>
      <c r="G9" s="202">
        <f t="shared" si="2"/>
        <v>20</v>
      </c>
      <c r="H9" s="203">
        <f t="shared" si="3"/>
        <v>3.3333333333333335</v>
      </c>
      <c r="I9" s="204"/>
      <c r="K9" s="205"/>
    </row>
    <row r="10" spans="1:22" ht="18.75" customHeight="1">
      <c r="A10" s="190"/>
      <c r="B10" s="198">
        <v>17</v>
      </c>
      <c r="C10" s="223">
        <v>5</v>
      </c>
      <c r="D10" s="199"/>
      <c r="E10" s="200">
        <v>10</v>
      </c>
      <c r="F10" s="201">
        <v>0.5</v>
      </c>
      <c r="G10" s="202">
        <f t="shared" si="2"/>
        <v>5</v>
      </c>
      <c r="H10" s="203">
        <f t="shared" si="3"/>
        <v>0.83333333333333337</v>
      </c>
      <c r="I10" s="204"/>
      <c r="K10" s="205"/>
    </row>
    <row r="11" spans="1:22" ht="18.75" customHeight="1">
      <c r="A11" s="190"/>
      <c r="B11" s="198"/>
      <c r="C11" s="223"/>
      <c r="D11" s="199"/>
      <c r="E11" s="200"/>
      <c r="F11" s="201"/>
      <c r="G11" s="202"/>
      <c r="H11" s="203"/>
      <c r="I11" s="204"/>
      <c r="K11" s="205"/>
    </row>
    <row r="12" spans="1:22" ht="18.75" customHeight="1" thickBot="1">
      <c r="A12" s="190"/>
      <c r="B12" s="198"/>
      <c r="C12" s="223"/>
      <c r="D12" s="199"/>
      <c r="E12" s="200"/>
      <c r="F12" s="201"/>
      <c r="G12" s="202">
        <f t="shared" si="1"/>
        <v>0</v>
      </c>
      <c r="H12" s="203">
        <f t="shared" si="0"/>
        <v>0</v>
      </c>
      <c r="I12" s="204"/>
      <c r="K12" s="205"/>
    </row>
    <row r="13" spans="1:22" ht="21.75" customHeight="1" thickBot="1">
      <c r="A13" s="190"/>
      <c r="B13" s="485" t="s">
        <v>160</v>
      </c>
      <c r="C13" s="486"/>
      <c r="D13" s="487"/>
      <c r="E13" s="206"/>
      <c r="F13" s="207"/>
      <c r="G13" s="208">
        <f>SUM(G5:G12)</f>
        <v>60</v>
      </c>
      <c r="H13" s="208">
        <f>SUM(H5:H12)</f>
        <v>10.000000000000002</v>
      </c>
      <c r="I13" s="209"/>
    </row>
    <row r="14" spans="1:22" ht="16.5" customHeight="1">
      <c r="A14" s="190"/>
    </row>
  </sheetData>
  <mergeCells count="6">
    <mergeCell ref="I3:I4"/>
    <mergeCell ref="B13:D13"/>
    <mergeCell ref="B3:D4"/>
    <mergeCell ref="E3:E4"/>
    <mergeCell ref="F3:G3"/>
    <mergeCell ref="H3:H4"/>
  </mergeCells>
  <phoneticPr fontId="66" type="noConversion"/>
  <printOptions horizontalCentered="1"/>
  <pageMargins left="0.47244094488188981" right="0.15748031496062992" top="1.08" bottom="0.64" header="0.31496062992125984" footer="0.51181102362204722"/>
  <pageSetup paperSize="9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O12"/>
  <sheetViews>
    <sheetView workbookViewId="0">
      <selection activeCell="I9" sqref="I9"/>
    </sheetView>
  </sheetViews>
  <sheetFormatPr defaultRowHeight="19.5" customHeight="1"/>
  <cols>
    <col min="1" max="1" width="6" style="3" customWidth="1"/>
    <col min="2" max="2" width="6.375" style="47" customWidth="1"/>
    <col min="3" max="3" width="4.375" style="47" customWidth="1"/>
    <col min="4" max="4" width="4.125" style="47" customWidth="1"/>
    <col min="5" max="5" width="4.875" style="47" customWidth="1"/>
    <col min="6" max="7" width="4.375" style="47" customWidth="1"/>
    <col min="8" max="8" width="5.625" style="3" customWidth="1"/>
    <col min="9" max="10" width="9" style="3"/>
    <col min="11" max="11" width="11.375" style="3" customWidth="1"/>
    <col min="12" max="12" width="9" style="3"/>
    <col min="13" max="13" width="11.875" style="3" customWidth="1"/>
    <col min="14" max="14" width="9" style="3"/>
    <col min="15" max="15" width="19.125" style="3" customWidth="1"/>
    <col min="16" max="16384" width="9" style="3"/>
  </cols>
  <sheetData>
    <row r="1" spans="1:15" ht="19.5" customHeight="1">
      <c r="A1" s="8" t="s">
        <v>37</v>
      </c>
    </row>
    <row r="2" spans="1:15" ht="19.5" customHeight="1">
      <c r="A2" s="8"/>
    </row>
    <row r="3" spans="1:15" ht="19.5" customHeight="1" thickBot="1">
      <c r="B3" s="503">
        <v>10</v>
      </c>
      <c r="C3" s="503"/>
      <c r="D3" s="503"/>
      <c r="E3" s="503"/>
      <c r="F3" s="503"/>
      <c r="J3" s="500">
        <f>B3*0.85/1.25</f>
        <v>6.8</v>
      </c>
      <c r="K3" s="500"/>
    </row>
    <row r="4" spans="1:15" ht="19.5" customHeight="1">
      <c r="B4" s="508" t="s">
        <v>38</v>
      </c>
      <c r="C4" s="504" t="s">
        <v>39</v>
      </c>
      <c r="D4" s="505"/>
      <c r="E4" s="505"/>
      <c r="F4" s="505"/>
      <c r="G4" s="505"/>
      <c r="H4" s="505"/>
      <c r="I4" s="501" t="s">
        <v>40</v>
      </c>
      <c r="J4" s="501" t="s">
        <v>41</v>
      </c>
      <c r="K4" s="501" t="s">
        <v>42</v>
      </c>
      <c r="L4" s="501" t="s">
        <v>43</v>
      </c>
      <c r="M4" s="511" t="s">
        <v>28</v>
      </c>
    </row>
    <row r="5" spans="1:15" ht="19.5" customHeight="1">
      <c r="B5" s="509"/>
      <c r="C5" s="506"/>
      <c r="D5" s="507"/>
      <c r="E5" s="507"/>
      <c r="F5" s="507"/>
      <c r="G5" s="507"/>
      <c r="H5" s="507"/>
      <c r="I5" s="502"/>
      <c r="J5" s="502"/>
      <c r="K5" s="502"/>
      <c r="L5" s="502"/>
      <c r="M5" s="512"/>
    </row>
    <row r="6" spans="1:15" ht="28.5" customHeight="1">
      <c r="B6" s="180"/>
      <c r="C6" s="181" t="s">
        <v>44</v>
      </c>
      <c r="D6" s="182">
        <v>0</v>
      </c>
      <c r="E6" s="183">
        <v>0</v>
      </c>
      <c r="F6" s="184" t="s">
        <v>35</v>
      </c>
      <c r="G6" s="185"/>
      <c r="H6" s="183"/>
      <c r="I6" s="218">
        <f>G6*20+H6-D6*20-E6</f>
        <v>0</v>
      </c>
      <c r="J6" s="323">
        <v>4</v>
      </c>
      <c r="K6" s="324">
        <f t="shared" ref="K6:K10" si="0">I6*J6</f>
        <v>0</v>
      </c>
      <c r="L6" s="325">
        <f t="shared" ref="L6:L10" si="1">K6*$B$3/100</f>
        <v>0</v>
      </c>
      <c r="M6" s="186"/>
      <c r="O6" s="187"/>
    </row>
    <row r="7" spans="1:15" ht="28.5" customHeight="1">
      <c r="B7" s="176"/>
      <c r="C7" s="181" t="s">
        <v>44</v>
      </c>
      <c r="D7" s="182">
        <v>0</v>
      </c>
      <c r="E7" s="183">
        <v>0</v>
      </c>
      <c r="F7" s="184" t="s">
        <v>35</v>
      </c>
      <c r="G7" s="185"/>
      <c r="H7" s="183"/>
      <c r="I7" s="218">
        <f t="shared" ref="I7:I8" si="2">G7*20+H7-D7*20-E7</f>
        <v>0</v>
      </c>
      <c r="J7" s="326">
        <v>4</v>
      </c>
      <c r="K7" s="327">
        <f t="shared" si="0"/>
        <v>0</v>
      </c>
      <c r="L7" s="328">
        <f t="shared" si="1"/>
        <v>0</v>
      </c>
      <c r="M7" s="48"/>
      <c r="O7" s="187"/>
    </row>
    <row r="8" spans="1:15" ht="28.5" customHeight="1">
      <c r="B8" s="321"/>
      <c r="C8" s="181" t="s">
        <v>44</v>
      </c>
      <c r="D8" s="182">
        <v>0</v>
      </c>
      <c r="E8" s="183">
        <v>0</v>
      </c>
      <c r="F8" s="184" t="s">
        <v>35</v>
      </c>
      <c r="G8" s="185"/>
      <c r="H8" s="183"/>
      <c r="I8" s="218">
        <f t="shared" si="2"/>
        <v>0</v>
      </c>
      <c r="J8" s="326">
        <v>3</v>
      </c>
      <c r="K8" s="327">
        <f t="shared" ref="K8" si="3">I8*J8</f>
        <v>0</v>
      </c>
      <c r="L8" s="328">
        <f t="shared" ref="L8" si="4">K8*$B$3/100</f>
        <v>0</v>
      </c>
      <c r="M8" s="322"/>
      <c r="O8" s="187"/>
    </row>
    <row r="9" spans="1:15" ht="28.5" customHeight="1">
      <c r="B9" s="321"/>
      <c r="C9" s="181"/>
      <c r="D9" s="182"/>
      <c r="E9" s="183"/>
      <c r="F9" s="184"/>
      <c r="G9" s="185"/>
      <c r="H9" s="183"/>
      <c r="I9" s="218"/>
      <c r="J9" s="323">
        <v>4</v>
      </c>
      <c r="K9" s="324">
        <f>I9*J9</f>
        <v>0</v>
      </c>
      <c r="L9" s="325">
        <f t="shared" si="1"/>
        <v>0</v>
      </c>
      <c r="M9" s="322" t="s">
        <v>202</v>
      </c>
      <c r="O9" s="339"/>
    </row>
    <row r="10" spans="1:15" ht="28.5" customHeight="1">
      <c r="B10" s="49"/>
      <c r="C10" s="513" t="s">
        <v>45</v>
      </c>
      <c r="D10" s="514"/>
      <c r="E10" s="514"/>
      <c r="F10" s="514"/>
      <c r="G10" s="514"/>
      <c r="H10" s="515"/>
      <c r="I10" s="50">
        <f>M10*15</f>
        <v>0</v>
      </c>
      <c r="J10" s="51">
        <v>2</v>
      </c>
      <c r="K10" s="52">
        <f t="shared" si="0"/>
        <v>0</v>
      </c>
      <c r="L10" s="53">
        <f t="shared" si="1"/>
        <v>0</v>
      </c>
      <c r="M10" s="54">
        <v>0</v>
      </c>
    </row>
    <row r="11" spans="1:15" ht="30.75" customHeight="1" thickBot="1">
      <c r="B11" s="516" t="s">
        <v>46</v>
      </c>
      <c r="C11" s="517"/>
      <c r="D11" s="517"/>
      <c r="E11" s="517"/>
      <c r="F11" s="517"/>
      <c r="G11" s="517"/>
      <c r="H11" s="518"/>
      <c r="I11" s="55">
        <f>SUM(I6:I9)</f>
        <v>0</v>
      </c>
      <c r="J11" s="55"/>
      <c r="K11" s="56">
        <f>SUM(K6:K10)</f>
        <v>0</v>
      </c>
      <c r="L11" s="57">
        <f>SUM(L6:L10)</f>
        <v>0</v>
      </c>
      <c r="M11" s="58"/>
    </row>
    <row r="12" spans="1:15" ht="47.25" customHeight="1">
      <c r="B12" s="510" t="s">
        <v>222</v>
      </c>
      <c r="C12" s="510"/>
      <c r="D12" s="510"/>
      <c r="E12" s="510"/>
      <c r="F12" s="510"/>
      <c r="G12" s="510"/>
      <c r="H12" s="510"/>
      <c r="I12" s="510"/>
      <c r="J12" s="510"/>
      <c r="K12" s="510"/>
      <c r="L12" s="510"/>
      <c r="M12" s="510"/>
    </row>
  </sheetData>
  <mergeCells count="12">
    <mergeCell ref="B12:M12"/>
    <mergeCell ref="L4:L5"/>
    <mergeCell ref="M4:M5"/>
    <mergeCell ref="I4:I5"/>
    <mergeCell ref="C10:H10"/>
    <mergeCell ref="B11:H11"/>
    <mergeCell ref="J3:K3"/>
    <mergeCell ref="J4:J5"/>
    <mergeCell ref="K4:K5"/>
    <mergeCell ref="B3:F3"/>
    <mergeCell ref="C4:H5"/>
    <mergeCell ref="B4:B5"/>
  </mergeCells>
  <phoneticPr fontId="49" type="noConversion"/>
  <pageMargins left="1.77" right="0.75" top="0.92" bottom="0.56000000000000005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I12"/>
  <sheetViews>
    <sheetView zoomScale="75" workbookViewId="0">
      <selection activeCell="M18" sqref="M18"/>
    </sheetView>
  </sheetViews>
  <sheetFormatPr defaultRowHeight="14.25"/>
  <cols>
    <col min="1" max="1" width="16.375" style="99" customWidth="1"/>
    <col min="2" max="6" width="9" style="99"/>
    <col min="7" max="7" width="13.5" style="99" customWidth="1"/>
    <col min="8" max="16384" width="9" style="99"/>
  </cols>
  <sheetData>
    <row r="1" spans="2:9" ht="30" customHeight="1"/>
    <row r="2" spans="2:9" ht="34.5" customHeight="1"/>
    <row r="3" spans="2:9" ht="34.5" customHeight="1"/>
    <row r="4" spans="2:9" ht="34.5" customHeight="1">
      <c r="B4" s="105" t="s">
        <v>92</v>
      </c>
      <c r="C4" s="521" t="s">
        <v>91</v>
      </c>
      <c r="D4" s="521"/>
      <c r="E4" s="521"/>
      <c r="F4" s="521"/>
      <c r="G4" s="521"/>
      <c r="H4" s="521"/>
      <c r="I4" s="521"/>
    </row>
    <row r="5" spans="2:9" ht="34.5" customHeight="1"/>
    <row r="6" spans="2:9" ht="34.5" customHeight="1"/>
    <row r="7" spans="2:9" ht="34.5" customHeight="1"/>
    <row r="8" spans="2:9" ht="34.5" customHeight="1">
      <c r="C8" s="104"/>
      <c r="D8" s="103" t="s">
        <v>90</v>
      </c>
      <c r="E8" s="519" t="str">
        <f>'표지(1)'!E8:I8</f>
        <v>울진 금강송 소광</v>
      </c>
      <c r="F8" s="520"/>
      <c r="G8" s="520"/>
      <c r="H8" s="520"/>
      <c r="I8" s="520"/>
    </row>
    <row r="9" spans="2:9" ht="34.5" customHeight="1">
      <c r="B9" s="102"/>
    </row>
    <row r="10" spans="2:9" ht="34.5" customHeight="1">
      <c r="B10" s="101"/>
      <c r="C10" s="100"/>
    </row>
    <row r="11" spans="2:9" ht="34.5" customHeight="1"/>
    <row r="12" spans="2:9" ht="27" customHeight="1"/>
  </sheetData>
  <mergeCells count="2">
    <mergeCell ref="E8:I8"/>
    <mergeCell ref="C4:I4"/>
  </mergeCells>
  <phoneticPr fontId="66" type="noConversion"/>
  <pageMargins left="1.24" right="0.75" top="1.29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30"/>
  <sheetViews>
    <sheetView tabSelected="1" workbookViewId="0">
      <selection activeCell="L11" sqref="L11"/>
    </sheetView>
  </sheetViews>
  <sheetFormatPr defaultColWidth="13.625" defaultRowHeight="16.5" customHeight="1"/>
  <cols>
    <col min="1" max="1" width="3.75" style="104" customWidth="1"/>
    <col min="2" max="2" width="12.625" style="104" customWidth="1"/>
    <col min="3" max="3" width="9" style="104" customWidth="1"/>
    <col min="4" max="4" width="14.875" style="104" customWidth="1"/>
    <col min="5" max="5" width="9.5" style="104" customWidth="1"/>
    <col min="6" max="6" width="11.625" style="104" customWidth="1"/>
    <col min="7" max="7" width="9.75" style="104" customWidth="1"/>
    <col min="8" max="8" width="11.625" style="104" customWidth="1"/>
    <col min="9" max="9" width="9.5" style="104" customWidth="1"/>
    <col min="10" max="16384" width="13.625" style="104"/>
  </cols>
  <sheetData>
    <row r="1" spans="1:9" ht="24.75" customHeight="1">
      <c r="A1" s="147" t="s">
        <v>133</v>
      </c>
      <c r="D1" s="146"/>
      <c r="E1" s="146"/>
      <c r="F1" s="146"/>
      <c r="G1" s="146"/>
      <c r="H1" s="146"/>
      <c r="I1" s="146"/>
    </row>
    <row r="2" spans="1:9" ht="20.25" customHeight="1" thickBot="1">
      <c r="F2" s="145"/>
      <c r="G2" s="144" t="str">
        <f>'표지(2)'!E8</f>
        <v>울진 금강송 소광</v>
      </c>
    </row>
    <row r="3" spans="1:9" ht="21.75" customHeight="1">
      <c r="B3" s="527" t="s">
        <v>132</v>
      </c>
      <c r="C3" s="528"/>
      <c r="D3" s="371" t="s">
        <v>131</v>
      </c>
      <c r="E3" s="371" t="s">
        <v>130</v>
      </c>
      <c r="F3" s="371" t="s">
        <v>129</v>
      </c>
      <c r="G3" s="371" t="s">
        <v>128</v>
      </c>
      <c r="H3" s="371" t="s">
        <v>21</v>
      </c>
      <c r="I3" s="372" t="s">
        <v>28</v>
      </c>
    </row>
    <row r="4" spans="1:9" ht="15" customHeight="1">
      <c r="B4" s="531" t="s">
        <v>127</v>
      </c>
      <c r="C4" s="251" t="s">
        <v>107</v>
      </c>
      <c r="D4" s="341"/>
      <c r="E4" s="251" t="s">
        <v>123</v>
      </c>
      <c r="F4" s="337">
        <f>콘크리트자재!H8</f>
        <v>23.197220000000002</v>
      </c>
      <c r="G4" s="252">
        <v>0.1</v>
      </c>
      <c r="H4" s="373">
        <f>ROUNDUP(F4*(1+G4),0)</f>
        <v>26</v>
      </c>
      <c r="I4" s="253"/>
    </row>
    <row r="5" spans="1:9" ht="15" customHeight="1">
      <c r="B5" s="532"/>
      <c r="C5" s="254" t="s">
        <v>126</v>
      </c>
      <c r="D5" s="342"/>
      <c r="E5" s="254" t="s">
        <v>123</v>
      </c>
      <c r="F5" s="338">
        <f>콘크리트자재!J8</f>
        <v>28.538900000000002</v>
      </c>
      <c r="G5" s="256">
        <v>0.03</v>
      </c>
      <c r="H5" s="374">
        <f>ROUNDUP(F5*(1+G5),0)</f>
        <v>30</v>
      </c>
      <c r="I5" s="543">
        <f>H5+H6</f>
        <v>75</v>
      </c>
    </row>
    <row r="6" spans="1:9" ht="15" customHeight="1">
      <c r="B6" s="532"/>
      <c r="C6" s="254" t="s">
        <v>181</v>
      </c>
      <c r="D6" s="342"/>
      <c r="E6" s="254" t="s">
        <v>123</v>
      </c>
      <c r="F6" s="338">
        <f>수량집계표!N38</f>
        <v>42.75</v>
      </c>
      <c r="G6" s="256">
        <v>0.03</v>
      </c>
      <c r="H6" s="374">
        <f>ROUNDUP(F6*(1+G6),0)</f>
        <v>45</v>
      </c>
      <c r="I6" s="544"/>
    </row>
    <row r="7" spans="1:9" ht="15" customHeight="1">
      <c r="B7" s="532"/>
      <c r="C7" s="254" t="s">
        <v>125</v>
      </c>
      <c r="D7" s="342"/>
      <c r="E7" s="254" t="s">
        <v>123</v>
      </c>
      <c r="F7" s="338">
        <f>혼합석!L11</f>
        <v>0</v>
      </c>
      <c r="G7" s="256">
        <v>0.02</v>
      </c>
      <c r="H7" s="374">
        <f>ROUNDUP(F7*(1+G7),0)</f>
        <v>0</v>
      </c>
      <c r="I7" s="271"/>
    </row>
    <row r="8" spans="1:9" ht="15" customHeight="1">
      <c r="B8" s="532"/>
      <c r="C8" s="254" t="s">
        <v>46</v>
      </c>
      <c r="D8" s="342"/>
      <c r="E8" s="254" t="s">
        <v>123</v>
      </c>
      <c r="F8" s="338"/>
      <c r="G8" s="256"/>
      <c r="H8" s="376">
        <f>SUM(H4:H7)</f>
        <v>101</v>
      </c>
      <c r="I8" s="270"/>
    </row>
    <row r="9" spans="1:9" ht="15" customHeight="1">
      <c r="B9" s="529" t="s">
        <v>124</v>
      </c>
      <c r="C9" s="530"/>
      <c r="D9" s="342" t="s">
        <v>46</v>
      </c>
      <c r="E9" s="254" t="s">
        <v>123</v>
      </c>
      <c r="F9" s="255"/>
      <c r="G9" s="256"/>
      <c r="H9" s="257">
        <f>SUM(H10:H12)</f>
        <v>453.31</v>
      </c>
      <c r="I9" s="522" t="str">
        <f>I17</f>
        <v>관급</v>
      </c>
    </row>
    <row r="10" spans="1:9" ht="15" customHeight="1">
      <c r="B10" s="529"/>
      <c r="C10" s="530"/>
      <c r="D10" s="342" t="str">
        <f>수량집계표!F4</f>
        <v>25-24-80</v>
      </c>
      <c r="E10" s="254" t="s">
        <v>123</v>
      </c>
      <c r="F10" s="255">
        <f>수량집계표!F38</f>
        <v>0</v>
      </c>
      <c r="G10" s="256">
        <v>0.01</v>
      </c>
      <c r="H10" s="374">
        <f>ROUNDUP(F10*(1+G10),0)</f>
        <v>0</v>
      </c>
      <c r="I10" s="523"/>
    </row>
    <row r="11" spans="1:9" ht="15" customHeight="1">
      <c r="B11" s="529"/>
      <c r="C11" s="530"/>
      <c r="D11" s="342" t="str">
        <f>수량집계표!G4</f>
        <v>25-21-80</v>
      </c>
      <c r="E11" s="254" t="s">
        <v>123</v>
      </c>
      <c r="F11" s="255">
        <f>수량집계표!G38</f>
        <v>421.75400000000002</v>
      </c>
      <c r="G11" s="256">
        <v>0.02</v>
      </c>
      <c r="H11" s="374">
        <f>ROUNDUP(F11*(1+G11),0)</f>
        <v>431</v>
      </c>
      <c r="I11" s="523"/>
    </row>
    <row r="12" spans="1:9" ht="15" customHeight="1">
      <c r="B12" s="529"/>
      <c r="C12" s="530"/>
      <c r="D12" s="342" t="str">
        <f>수량집계표!H4</f>
        <v>25-18-80</v>
      </c>
      <c r="E12" s="254" t="s">
        <v>123</v>
      </c>
      <c r="F12" s="255">
        <f>수량집계표!H38</f>
        <v>21.875</v>
      </c>
      <c r="G12" s="256">
        <v>0.02</v>
      </c>
      <c r="H12" s="374">
        <f>ROUND(F12*(1+G12),2)</f>
        <v>22.31</v>
      </c>
      <c r="I12" s="524"/>
    </row>
    <row r="13" spans="1:9" ht="15" customHeight="1">
      <c r="B13" s="539" t="s">
        <v>122</v>
      </c>
      <c r="C13" s="346"/>
      <c r="D13" s="343" t="s">
        <v>46</v>
      </c>
      <c r="E13" s="254" t="s">
        <v>60</v>
      </c>
      <c r="F13" s="258"/>
      <c r="G13" s="256"/>
      <c r="H13" s="259">
        <f>SUM(H14:H15)</f>
        <v>0.13800000000000001</v>
      </c>
      <c r="I13" s="270"/>
    </row>
    <row r="14" spans="1:9" ht="15" customHeight="1">
      <c r="B14" s="540"/>
      <c r="C14" s="542" t="s">
        <v>213</v>
      </c>
      <c r="D14" s="342" t="s">
        <v>121</v>
      </c>
      <c r="E14" s="254" t="s">
        <v>60</v>
      </c>
      <c r="F14" s="258">
        <f>수량집계표!J38/1000</f>
        <v>0</v>
      </c>
      <c r="G14" s="256">
        <v>0.03</v>
      </c>
      <c r="H14" s="377">
        <f>ROUND(F14*(1+G14),3)</f>
        <v>0</v>
      </c>
      <c r="I14" s="270"/>
    </row>
    <row r="15" spans="1:9" ht="15" customHeight="1">
      <c r="B15" s="541"/>
      <c r="C15" s="542"/>
      <c r="D15" s="342" t="s">
        <v>120</v>
      </c>
      <c r="E15" s="254" t="s">
        <v>60</v>
      </c>
      <c r="F15" s="258">
        <f>수량집계표!K38/1000</f>
        <v>0.13416</v>
      </c>
      <c r="G15" s="256">
        <v>0.03</v>
      </c>
      <c r="H15" s="260">
        <f>ROUND(F15*(1+G15),3)</f>
        <v>0.13800000000000001</v>
      </c>
      <c r="I15" s="270"/>
    </row>
    <row r="16" spans="1:9" ht="15" customHeight="1">
      <c r="B16" s="529" t="s">
        <v>119</v>
      </c>
      <c r="C16" s="530"/>
      <c r="D16" s="342" t="s">
        <v>118</v>
      </c>
      <c r="E16" s="254" t="s">
        <v>117</v>
      </c>
      <c r="F16" s="261">
        <f>콘크리트자재!F8/40</f>
        <v>379.14080000000001</v>
      </c>
      <c r="G16" s="256">
        <v>0.02</v>
      </c>
      <c r="H16" s="374">
        <f>ROUND(F16*(1+G16),0)</f>
        <v>387</v>
      </c>
      <c r="I16" s="270"/>
    </row>
    <row r="17" spans="2:9" ht="15" customHeight="1">
      <c r="B17" s="533" t="s">
        <v>219</v>
      </c>
      <c r="C17" s="534"/>
      <c r="D17" s="342" t="s">
        <v>235</v>
      </c>
      <c r="E17" s="254" t="s">
        <v>18</v>
      </c>
      <c r="F17" s="261">
        <f>집계!M15</f>
        <v>130</v>
      </c>
      <c r="G17" s="256">
        <v>0</v>
      </c>
      <c r="H17" s="374">
        <f t="shared" ref="H17:H30" si="0">ROUNDUP(F17*(1+G17),0)</f>
        <v>130</v>
      </c>
      <c r="I17" s="522" t="s">
        <v>187</v>
      </c>
    </row>
    <row r="18" spans="2:9" ht="15" customHeight="1">
      <c r="B18" s="535"/>
      <c r="C18" s="536"/>
      <c r="D18" s="342" t="s">
        <v>116</v>
      </c>
      <c r="E18" s="254" t="s">
        <v>18</v>
      </c>
      <c r="F18" s="261">
        <f>집계!N15</f>
        <v>12</v>
      </c>
      <c r="G18" s="256">
        <v>0</v>
      </c>
      <c r="H18" s="374">
        <f t="shared" ref="H18" si="1">ROUNDUP(F18*(1+G18),0)</f>
        <v>12</v>
      </c>
      <c r="I18" s="523"/>
    </row>
    <row r="19" spans="2:9" ht="15" customHeight="1">
      <c r="B19" s="535"/>
      <c r="C19" s="536"/>
      <c r="D19" s="342" t="str">
        <f>집계!S4</f>
        <v>Φ1000m/m</v>
      </c>
      <c r="E19" s="254" t="s">
        <v>18</v>
      </c>
      <c r="F19" s="261">
        <f>집계!S15</f>
        <v>0</v>
      </c>
      <c r="G19" s="256">
        <v>0</v>
      </c>
      <c r="H19" s="374">
        <f t="shared" ref="H19" si="2">ROUNDUP(F19*(1+G19),0)</f>
        <v>0</v>
      </c>
      <c r="I19" s="523"/>
    </row>
    <row r="20" spans="2:9" ht="15" customHeight="1">
      <c r="B20" s="535"/>
      <c r="C20" s="536"/>
      <c r="D20" s="342" t="s">
        <v>234</v>
      </c>
      <c r="E20" s="254" t="s">
        <v>18</v>
      </c>
      <c r="F20" s="261">
        <f>집계!X15</f>
        <v>0</v>
      </c>
      <c r="G20" s="256">
        <v>0</v>
      </c>
      <c r="H20" s="374">
        <f t="shared" si="0"/>
        <v>0</v>
      </c>
      <c r="I20" s="523"/>
    </row>
    <row r="21" spans="2:9" ht="15" customHeight="1">
      <c r="B21" s="533" t="s">
        <v>220</v>
      </c>
      <c r="C21" s="534"/>
      <c r="D21" s="342" t="s">
        <v>116</v>
      </c>
      <c r="E21" s="254" t="s">
        <v>221</v>
      </c>
      <c r="F21" s="261">
        <f>집계!O15</f>
        <v>1</v>
      </c>
      <c r="G21" s="256">
        <v>0</v>
      </c>
      <c r="H21" s="374">
        <f t="shared" ref="H21:H23" si="3">ROUNDUP(F21*(1+G21),0)</f>
        <v>1</v>
      </c>
      <c r="I21" s="523"/>
    </row>
    <row r="22" spans="2:9" ht="15" customHeight="1">
      <c r="B22" s="535"/>
      <c r="C22" s="536"/>
      <c r="D22" s="342" t="str">
        <f>D19</f>
        <v>Φ1000m/m</v>
      </c>
      <c r="E22" s="254" t="str">
        <f>E21</f>
        <v>조</v>
      </c>
      <c r="F22" s="261">
        <f>집계!T15</f>
        <v>0</v>
      </c>
      <c r="G22" s="256">
        <v>0</v>
      </c>
      <c r="H22" s="374">
        <f t="shared" ref="H22" si="4">ROUNDUP(F22*(1+G22),0)</f>
        <v>0</v>
      </c>
      <c r="I22" s="523"/>
    </row>
    <row r="23" spans="2:9" ht="15" customHeight="1">
      <c r="B23" s="535"/>
      <c r="C23" s="536"/>
      <c r="D23" s="342" t="s">
        <v>115</v>
      </c>
      <c r="E23" s="254" t="s">
        <v>221</v>
      </c>
      <c r="F23" s="261">
        <f>집계!Y15</f>
        <v>0</v>
      </c>
      <c r="G23" s="256">
        <v>0</v>
      </c>
      <c r="H23" s="374">
        <f t="shared" si="3"/>
        <v>0</v>
      </c>
      <c r="I23" s="524"/>
    </row>
    <row r="24" spans="2:9" ht="15" customHeight="1">
      <c r="B24" s="533" t="s">
        <v>231</v>
      </c>
      <c r="C24" s="534"/>
      <c r="D24" s="342"/>
      <c r="E24" s="254" t="s">
        <v>179</v>
      </c>
      <c r="F24" s="261"/>
      <c r="G24" s="256">
        <v>0</v>
      </c>
      <c r="H24" s="375">
        <f t="shared" ref="H24:H29" si="5">ROUND(F24*(1+G24),0)</f>
        <v>0</v>
      </c>
      <c r="I24" s="345"/>
    </row>
    <row r="25" spans="2:9" ht="15" customHeight="1">
      <c r="B25" s="537"/>
      <c r="C25" s="538"/>
      <c r="D25" s="342"/>
      <c r="E25" s="254" t="s">
        <v>197</v>
      </c>
      <c r="F25" s="261">
        <f>수량집계표!O38</f>
        <v>209.89300000000003</v>
      </c>
      <c r="G25" s="256">
        <v>0</v>
      </c>
      <c r="H25" s="374">
        <f t="shared" si="5"/>
        <v>210</v>
      </c>
      <c r="I25" s="345"/>
    </row>
    <row r="26" spans="2:9" ht="15" customHeight="1">
      <c r="B26" s="529" t="s">
        <v>192</v>
      </c>
      <c r="C26" s="530"/>
      <c r="D26" s="342" t="s">
        <v>193</v>
      </c>
      <c r="E26" s="254" t="s">
        <v>162</v>
      </c>
      <c r="F26" s="261">
        <f>포장및난간개거!N12*1.16</f>
        <v>2184.8599999999997</v>
      </c>
      <c r="G26" s="256">
        <v>0</v>
      </c>
      <c r="H26" s="374">
        <f>ROUND(F26*(1+G26),0)</f>
        <v>2185</v>
      </c>
      <c r="I26" s="270"/>
    </row>
    <row r="27" spans="2:9" ht="15" hidden="1" customHeight="1">
      <c r="B27" s="533" t="s">
        <v>184</v>
      </c>
      <c r="C27" s="534"/>
      <c r="D27" s="342"/>
      <c r="E27" s="254" t="s">
        <v>18</v>
      </c>
      <c r="F27" s="261"/>
      <c r="G27" s="256">
        <v>0.04</v>
      </c>
      <c r="H27" s="374">
        <f t="shared" si="5"/>
        <v>0</v>
      </c>
      <c r="I27" s="270"/>
    </row>
    <row r="28" spans="2:9" ht="15" hidden="1" customHeight="1">
      <c r="B28" s="535"/>
      <c r="C28" s="536"/>
      <c r="D28" s="342"/>
      <c r="E28" s="254" t="s">
        <v>18</v>
      </c>
      <c r="F28" s="261"/>
      <c r="G28" s="256">
        <v>0.04</v>
      </c>
      <c r="H28" s="374">
        <f t="shared" si="5"/>
        <v>0</v>
      </c>
      <c r="I28" s="272"/>
    </row>
    <row r="29" spans="2:9" ht="15" hidden="1" customHeight="1">
      <c r="B29" s="537"/>
      <c r="C29" s="538"/>
      <c r="D29" s="342"/>
      <c r="E29" s="254" t="s">
        <v>18</v>
      </c>
      <c r="F29" s="261"/>
      <c r="G29" s="256">
        <v>0.04</v>
      </c>
      <c r="H29" s="374">
        <f t="shared" si="5"/>
        <v>0</v>
      </c>
      <c r="I29" s="272"/>
    </row>
    <row r="30" spans="2:9" ht="15" customHeight="1" thickBot="1">
      <c r="B30" s="525" t="s">
        <v>215</v>
      </c>
      <c r="C30" s="526"/>
      <c r="D30" s="344"/>
      <c r="E30" s="262" t="s">
        <v>114</v>
      </c>
      <c r="F30" s="263">
        <f>사방공!Z12</f>
        <v>44</v>
      </c>
      <c r="G30" s="264">
        <v>0.1</v>
      </c>
      <c r="H30" s="378">
        <f t="shared" si="0"/>
        <v>49</v>
      </c>
      <c r="I30" s="273"/>
    </row>
  </sheetData>
  <mergeCells count="15">
    <mergeCell ref="I17:I23"/>
    <mergeCell ref="I9:I12"/>
    <mergeCell ref="B30:C30"/>
    <mergeCell ref="B3:C3"/>
    <mergeCell ref="B9:C12"/>
    <mergeCell ref="B4:B8"/>
    <mergeCell ref="B16:C16"/>
    <mergeCell ref="B27:C29"/>
    <mergeCell ref="B26:C26"/>
    <mergeCell ref="B13:B15"/>
    <mergeCell ref="C14:C15"/>
    <mergeCell ref="B24:C25"/>
    <mergeCell ref="B17:C20"/>
    <mergeCell ref="B21:C23"/>
    <mergeCell ref="I5:I6"/>
  </mergeCells>
  <phoneticPr fontId="66" type="noConversion"/>
  <pageMargins left="1.78" right="0.43307086614173229" top="0.82677165354330717" bottom="0.27559055118110237" header="0.31496062992125984" footer="0.2755905511811023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Z12"/>
  <sheetViews>
    <sheetView workbookViewId="0">
      <selection activeCell="P17" sqref="P17:P18"/>
    </sheetView>
  </sheetViews>
  <sheetFormatPr defaultRowHeight="17.25" customHeight="1"/>
  <cols>
    <col min="1" max="1" width="9.375" style="9" customWidth="1"/>
    <col min="2" max="2" width="3.125" style="9" customWidth="1"/>
    <col min="3" max="3" width="10.25" style="9" customWidth="1"/>
    <col min="4" max="4" width="8.625" style="10" hidden="1" customWidth="1"/>
    <col min="5" max="5" width="8.5" style="10" hidden="1" customWidth="1"/>
    <col min="6" max="8" width="5.375" style="10" hidden="1" customWidth="1"/>
    <col min="9" max="9" width="7.375" style="10" hidden="1" customWidth="1"/>
    <col min="10" max="10" width="11.375" style="10" customWidth="1"/>
    <col min="11" max="11" width="10.125" style="10" customWidth="1"/>
    <col min="12" max="12" width="8.5" style="10" hidden="1" customWidth="1"/>
    <col min="13" max="13" width="8" style="10" customWidth="1"/>
    <col min="14" max="15" width="8.125" style="10" customWidth="1"/>
    <col min="16" max="16" width="8.75" style="10" customWidth="1"/>
    <col min="17" max="17" width="8.75" style="10" hidden="1" customWidth="1"/>
    <col min="18" max="20" width="8.25" style="10" hidden="1" customWidth="1"/>
    <col min="21" max="24" width="7.875" style="9" hidden="1" customWidth="1"/>
    <col min="25" max="25" width="7.75" style="9" hidden="1" customWidth="1"/>
    <col min="26" max="26" width="8.75" style="9" customWidth="1"/>
    <col min="27" max="49" width="9.125" style="10" customWidth="1"/>
    <col min="50" max="16384" width="9" style="10"/>
  </cols>
  <sheetData>
    <row r="1" spans="1:26" ht="27.75" customHeight="1">
      <c r="A1" s="174" t="s">
        <v>61</v>
      </c>
      <c r="B1" s="73"/>
    </row>
    <row r="2" spans="1:26" ht="9.75" customHeight="1">
      <c r="A2" s="10"/>
      <c r="B2" s="10"/>
      <c r="C2" s="10"/>
      <c r="N2" s="224"/>
      <c r="O2" s="224"/>
      <c r="P2" s="12"/>
    </row>
    <row r="3" spans="1:26" ht="17.25" customHeight="1">
      <c r="A3" s="562" t="s">
        <v>171</v>
      </c>
      <c r="B3" s="563"/>
      <c r="C3" s="564"/>
      <c r="D3" s="573" t="s">
        <v>62</v>
      </c>
      <c r="E3" s="422" t="s">
        <v>63</v>
      </c>
      <c r="F3" s="574" t="s">
        <v>64</v>
      </c>
      <c r="G3" s="575"/>
      <c r="H3" s="560" t="s">
        <v>65</v>
      </c>
      <c r="I3" s="571" t="s">
        <v>66</v>
      </c>
      <c r="J3" s="440" t="s">
        <v>67</v>
      </c>
      <c r="K3" s="436"/>
      <c r="L3" s="557" t="s">
        <v>172</v>
      </c>
      <c r="M3" s="578" t="s">
        <v>1</v>
      </c>
      <c r="N3" s="560" t="s">
        <v>2</v>
      </c>
      <c r="O3" s="557" t="s">
        <v>199</v>
      </c>
      <c r="P3" s="576" t="s">
        <v>3</v>
      </c>
      <c r="Q3" s="446" t="s">
        <v>68</v>
      </c>
      <c r="R3" s="572"/>
      <c r="S3" s="462" t="s">
        <v>69</v>
      </c>
      <c r="T3" s="559" t="s">
        <v>70</v>
      </c>
      <c r="U3" s="478" t="s">
        <v>71</v>
      </c>
      <c r="V3" s="423" t="s">
        <v>72</v>
      </c>
      <c r="W3" s="423" t="s">
        <v>73</v>
      </c>
      <c r="X3" s="423" t="s">
        <v>74</v>
      </c>
      <c r="Y3" s="351" t="s">
        <v>75</v>
      </c>
      <c r="Z3" s="433" t="s">
        <v>216</v>
      </c>
    </row>
    <row r="4" spans="1:26" s="13" customFormat="1" ht="27.75" customHeight="1">
      <c r="A4" s="565"/>
      <c r="B4" s="566"/>
      <c r="C4" s="567"/>
      <c r="D4" s="479"/>
      <c r="E4" s="424"/>
      <c r="F4" s="423" t="s">
        <v>76</v>
      </c>
      <c r="G4" s="423" t="s">
        <v>77</v>
      </c>
      <c r="H4" s="561"/>
      <c r="I4" s="482"/>
      <c r="J4" s="417" t="s">
        <v>4</v>
      </c>
      <c r="K4" s="423" t="s">
        <v>146</v>
      </c>
      <c r="L4" s="558"/>
      <c r="M4" s="579"/>
      <c r="N4" s="561"/>
      <c r="O4" s="558"/>
      <c r="P4" s="577"/>
      <c r="Q4" s="420" t="s">
        <v>78</v>
      </c>
      <c r="R4" s="419" t="s">
        <v>79</v>
      </c>
      <c r="S4" s="462"/>
      <c r="T4" s="559"/>
      <c r="U4" s="580"/>
      <c r="V4" s="423">
        <v>0.6</v>
      </c>
      <c r="W4" s="423" t="s">
        <v>80</v>
      </c>
      <c r="X4" s="425" t="s">
        <v>81</v>
      </c>
      <c r="Y4" s="351" t="s">
        <v>82</v>
      </c>
      <c r="Z4" s="434"/>
    </row>
    <row r="5" spans="1:26" ht="22.5" customHeight="1">
      <c r="A5" s="568"/>
      <c r="B5" s="569"/>
      <c r="C5" s="570"/>
      <c r="D5" s="418" t="s">
        <v>83</v>
      </c>
      <c r="E5" s="359" t="s">
        <v>58</v>
      </c>
      <c r="F5" s="359" t="s">
        <v>83</v>
      </c>
      <c r="G5" s="359" t="s">
        <v>83</v>
      </c>
      <c r="H5" s="359" t="s">
        <v>83</v>
      </c>
      <c r="I5" s="357" t="s">
        <v>83</v>
      </c>
      <c r="J5" s="418" t="s">
        <v>5</v>
      </c>
      <c r="K5" s="359" t="s">
        <v>5</v>
      </c>
      <c r="L5" s="359" t="str">
        <f>K5</f>
        <v>m</v>
      </c>
      <c r="M5" s="359" t="s">
        <v>5</v>
      </c>
      <c r="N5" s="359" t="s">
        <v>170</v>
      </c>
      <c r="O5" s="359" t="s">
        <v>198</v>
      </c>
      <c r="P5" s="357" t="s">
        <v>6</v>
      </c>
      <c r="Q5" s="418" t="s">
        <v>19</v>
      </c>
      <c r="R5" s="359" t="s">
        <v>19</v>
      </c>
      <c r="S5" s="359" t="s">
        <v>84</v>
      </c>
      <c r="T5" s="357" t="s">
        <v>84</v>
      </c>
      <c r="U5" s="426" t="s">
        <v>85</v>
      </c>
      <c r="V5" s="427" t="s">
        <v>85</v>
      </c>
      <c r="W5" s="427" t="s">
        <v>85</v>
      </c>
      <c r="X5" s="427" t="s">
        <v>85</v>
      </c>
      <c r="Y5" s="357" t="s">
        <v>7</v>
      </c>
      <c r="Z5" s="480"/>
    </row>
    <row r="6" spans="1:26" ht="16.5" customHeight="1">
      <c r="A6" s="74"/>
      <c r="B6" s="32"/>
      <c r="C6" s="75"/>
      <c r="D6" s="76"/>
      <c r="E6" s="29"/>
      <c r="F6" s="30"/>
      <c r="G6" s="30"/>
      <c r="H6" s="30"/>
      <c r="I6" s="68"/>
      <c r="J6" s="28"/>
      <c r="K6" s="29"/>
      <c r="L6" s="29"/>
      <c r="M6" s="29"/>
      <c r="N6" s="29"/>
      <c r="O6" s="29"/>
      <c r="P6" s="26"/>
      <c r="Q6" s="28"/>
      <c r="R6" s="29"/>
      <c r="S6" s="29"/>
      <c r="T6" s="77"/>
      <c r="U6" s="78"/>
      <c r="V6" s="79"/>
      <c r="W6" s="79"/>
      <c r="X6" s="67"/>
      <c r="Y6" s="26"/>
      <c r="Z6" s="27"/>
    </row>
    <row r="7" spans="1:26" ht="18" customHeight="1">
      <c r="A7" s="545" t="s">
        <v>196</v>
      </c>
      <c r="B7" s="546"/>
      <c r="C7" s="547"/>
      <c r="D7" s="76"/>
      <c r="E7" s="29"/>
      <c r="F7" s="30"/>
      <c r="G7" s="30"/>
      <c r="H7" s="30"/>
      <c r="I7" s="68"/>
      <c r="J7" s="25"/>
      <c r="K7" s="229">
        <f>포장및난간개거!S12</f>
        <v>0</v>
      </c>
      <c r="L7" s="29"/>
      <c r="M7" s="29"/>
      <c r="N7" s="29"/>
      <c r="O7" s="29"/>
      <c r="P7" s="68"/>
      <c r="Q7" s="25"/>
      <c r="R7" s="80"/>
      <c r="S7" s="80"/>
      <c r="T7" s="77"/>
      <c r="U7" s="78"/>
      <c r="V7" s="79"/>
      <c r="W7" s="79"/>
      <c r="X7" s="67"/>
      <c r="Y7" s="26"/>
      <c r="Z7" s="27"/>
    </row>
    <row r="8" spans="1:26" ht="18" customHeight="1">
      <c r="A8" s="545" t="s">
        <v>145</v>
      </c>
      <c r="B8" s="546"/>
      <c r="C8" s="547"/>
      <c r="D8" s="76"/>
      <c r="E8" s="29"/>
      <c r="F8" s="30"/>
      <c r="G8" s="30"/>
      <c r="H8" s="30"/>
      <c r="I8" s="68"/>
      <c r="J8" s="25"/>
      <c r="K8" s="229">
        <f>집계!H15+집계!I15+집계!J15+집계!K15</f>
        <v>110</v>
      </c>
      <c r="L8" s="29"/>
      <c r="M8" s="29"/>
      <c r="N8" s="29"/>
      <c r="O8" s="29"/>
      <c r="P8" s="68"/>
      <c r="Q8" s="25"/>
      <c r="R8" s="80"/>
      <c r="S8" s="80"/>
      <c r="T8" s="69"/>
      <c r="U8" s="78">
        <f>그외구조물!N15+그외구조물!P15</f>
        <v>0</v>
      </c>
      <c r="V8" s="67">
        <f>ROUNDDOWN($U8*0.5,-1)</f>
        <v>0</v>
      </c>
      <c r="W8" s="67">
        <f>ROUNDDOWN($U8*0,-1)</f>
        <v>0</v>
      </c>
      <c r="X8" s="67">
        <f>U8-V8</f>
        <v>0</v>
      </c>
      <c r="Y8" s="68"/>
      <c r="Z8" s="381" t="s">
        <v>89</v>
      </c>
    </row>
    <row r="9" spans="1:26" ht="17.25" customHeight="1">
      <c r="A9" s="81"/>
      <c r="B9" s="82"/>
      <c r="C9" s="83"/>
      <c r="D9" s="84"/>
      <c r="E9" s="70"/>
      <c r="F9" s="72"/>
      <c r="G9" s="72"/>
      <c r="H9" s="72"/>
      <c r="I9" s="71"/>
      <c r="J9" s="28"/>
      <c r="K9" s="230"/>
      <c r="L9" s="29"/>
      <c r="M9" s="29"/>
      <c r="N9" s="29"/>
      <c r="O9" s="314"/>
      <c r="P9" s="85"/>
      <c r="Q9" s="86">
        <f>[65]토적집계!$E$27*2</f>
        <v>0</v>
      </c>
      <c r="R9" s="80"/>
      <c r="S9" s="80"/>
      <c r="T9" s="69"/>
      <c r="U9" s="78"/>
      <c r="V9" s="67"/>
      <c r="W9" s="67"/>
      <c r="X9" s="67"/>
      <c r="Y9" s="68"/>
      <c r="Z9" s="27"/>
    </row>
    <row r="10" spans="1:26" ht="24.75" customHeight="1">
      <c r="A10" s="554" t="s">
        <v>8</v>
      </c>
      <c r="B10" s="555"/>
      <c r="C10" s="556"/>
      <c r="D10" s="428">
        <f t="shared" ref="D10:I10" si="0">SUM(D6:D9)</f>
        <v>0</v>
      </c>
      <c r="E10" s="364">
        <f t="shared" si="0"/>
        <v>0</v>
      </c>
      <c r="F10" s="364">
        <f t="shared" si="0"/>
        <v>0</v>
      </c>
      <c r="G10" s="364">
        <f t="shared" si="0"/>
        <v>0</v>
      </c>
      <c r="H10" s="364">
        <f t="shared" si="0"/>
        <v>0</v>
      </c>
      <c r="I10" s="362">
        <f t="shared" si="0"/>
        <v>0</v>
      </c>
      <c r="J10" s="361">
        <f t="shared" ref="J10:Z10" si="1">SUM(J6:J9)</f>
        <v>0</v>
      </c>
      <c r="K10" s="364">
        <f>SUM(K6:K9)</f>
        <v>110</v>
      </c>
      <c r="L10" s="364">
        <f t="shared" si="1"/>
        <v>0</v>
      </c>
      <c r="M10" s="364">
        <f t="shared" si="1"/>
        <v>0</v>
      </c>
      <c r="N10" s="364">
        <f t="shared" si="1"/>
        <v>0</v>
      </c>
      <c r="O10" s="364">
        <f t="shared" ref="O10" si="2">SUM(O6:O9)</f>
        <v>0</v>
      </c>
      <c r="P10" s="362">
        <f>ROUNDUP(SUM(P6:P9),-1)</f>
        <v>0</v>
      </c>
      <c r="Q10" s="361">
        <f>SUM(Q6:Q9)</f>
        <v>0</v>
      </c>
      <c r="R10" s="364">
        <f>SUM(R6:R9)</f>
        <v>0</v>
      </c>
      <c r="S10" s="364">
        <f>SUM(S6:S9)</f>
        <v>0</v>
      </c>
      <c r="T10" s="362">
        <f>SUM(T6:T9)</f>
        <v>0</v>
      </c>
      <c r="U10" s="361">
        <f t="shared" si="1"/>
        <v>0</v>
      </c>
      <c r="V10" s="364">
        <f>SUM(V6:V9)</f>
        <v>0</v>
      </c>
      <c r="W10" s="364">
        <f>SUM(W6:W9)</f>
        <v>0</v>
      </c>
      <c r="X10" s="364">
        <f t="shared" si="1"/>
        <v>0</v>
      </c>
      <c r="Y10" s="362">
        <f t="shared" si="1"/>
        <v>0</v>
      </c>
      <c r="Z10" s="360">
        <f t="shared" si="1"/>
        <v>0</v>
      </c>
    </row>
    <row r="11" spans="1:26" ht="17.25" customHeight="1">
      <c r="A11" s="548" t="s">
        <v>86</v>
      </c>
      <c r="B11" s="550" t="s">
        <v>87</v>
      </c>
      <c r="C11" s="551"/>
      <c r="D11" s="87">
        <v>0.4</v>
      </c>
      <c r="E11" s="88">
        <v>0.4</v>
      </c>
      <c r="F11" s="88">
        <v>0.4</v>
      </c>
      <c r="G11" s="88">
        <v>1.08</v>
      </c>
      <c r="H11" s="88"/>
      <c r="I11" s="88">
        <v>1.39</v>
      </c>
      <c r="J11" s="268">
        <v>0.4</v>
      </c>
      <c r="K11" s="269">
        <v>0.4</v>
      </c>
      <c r="L11" s="269"/>
      <c r="M11" s="269">
        <v>1.08</v>
      </c>
      <c r="N11" s="269">
        <v>1.39</v>
      </c>
      <c r="O11" s="280">
        <v>0.3</v>
      </c>
      <c r="P11" s="89">
        <v>1</v>
      </c>
      <c r="Q11" s="87">
        <v>0.4</v>
      </c>
      <c r="R11" s="87">
        <v>0.4</v>
      </c>
      <c r="S11" s="87">
        <v>0.4</v>
      </c>
      <c r="T11" s="90"/>
      <c r="Z11" s="90"/>
    </row>
    <row r="12" spans="1:26" ht="17.25" customHeight="1">
      <c r="A12" s="549"/>
      <c r="B12" s="552" t="s">
        <v>88</v>
      </c>
      <c r="C12" s="553"/>
      <c r="D12" s="91" t="e">
        <f>#REF!*D11</f>
        <v>#REF!</v>
      </c>
      <c r="E12" s="92" t="e">
        <f>#REF!*E11</f>
        <v>#REF!</v>
      </c>
      <c r="F12" s="92" t="e">
        <f>#REF!*F11</f>
        <v>#REF!</v>
      </c>
      <c r="G12" s="92" t="e">
        <f>#REF!*G11</f>
        <v>#REF!</v>
      </c>
      <c r="H12" s="92" t="e">
        <f>#REF!*H11</f>
        <v>#REF!</v>
      </c>
      <c r="I12" s="92" t="e">
        <f>#REF!*I11</f>
        <v>#REF!</v>
      </c>
      <c r="J12" s="91">
        <f>J10*J11</f>
        <v>0</v>
      </c>
      <c r="K12" s="92">
        <f>K10*K11</f>
        <v>44</v>
      </c>
      <c r="L12" s="92"/>
      <c r="M12" s="92">
        <f>M10*M11</f>
        <v>0</v>
      </c>
      <c r="N12" s="92">
        <f>N10*N11</f>
        <v>0</v>
      </c>
      <c r="O12" s="92">
        <f>O10*O11</f>
        <v>0</v>
      </c>
      <c r="P12" s="93">
        <f>P10*P11</f>
        <v>0</v>
      </c>
      <c r="Q12" s="91" t="e">
        <f>#REF!*Q11</f>
        <v>#REF!</v>
      </c>
      <c r="R12" s="91" t="e">
        <f>#REF!*R11</f>
        <v>#REF!</v>
      </c>
      <c r="S12" s="91" t="e">
        <f>#REF!*S11</f>
        <v>#REF!</v>
      </c>
      <c r="T12" s="94" t="e">
        <f>SUM(D12:L12)</f>
        <v>#REF!</v>
      </c>
      <c r="Z12" s="94">
        <f>SUM(J12:P12)</f>
        <v>44</v>
      </c>
    </row>
  </sheetData>
  <mergeCells count="22">
    <mergeCell ref="Z3:Z5"/>
    <mergeCell ref="P3:P4"/>
    <mergeCell ref="M3:M4"/>
    <mergeCell ref="S3:S4"/>
    <mergeCell ref="U3:U4"/>
    <mergeCell ref="N3:N4"/>
    <mergeCell ref="J3:K3"/>
    <mergeCell ref="L3:L4"/>
    <mergeCell ref="T3:T4"/>
    <mergeCell ref="H3:H4"/>
    <mergeCell ref="A3:C5"/>
    <mergeCell ref="I3:I4"/>
    <mergeCell ref="Q3:R3"/>
    <mergeCell ref="D3:D4"/>
    <mergeCell ref="F3:G3"/>
    <mergeCell ref="O3:O4"/>
    <mergeCell ref="A7:C7"/>
    <mergeCell ref="A11:A12"/>
    <mergeCell ref="B11:C11"/>
    <mergeCell ref="B12:C12"/>
    <mergeCell ref="A10:C10"/>
    <mergeCell ref="A8:C8"/>
  </mergeCells>
  <phoneticPr fontId="49" type="noConversion"/>
  <printOptions horizontalCentered="1"/>
  <pageMargins left="1.2598425196850394" right="0.31496062992125984" top="0.86614173228346458" bottom="0.47244094488188981" header="0.51181102362204722" footer="0.51181102362204722"/>
  <pageSetup paperSize="9" scale="10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Y39"/>
  <sheetViews>
    <sheetView view="pageBreakPreview" zoomScale="115" zoomScaleNormal="70" zoomScaleSheetLayoutView="115" workbookViewId="0">
      <pane xSplit="4" ySplit="5" topLeftCell="E6" activePane="bottomRight" state="frozen"/>
      <selection activeCell="F9" sqref="F9"/>
      <selection pane="topRight" activeCell="F9" sqref="F9"/>
      <selection pane="bottomLeft" activeCell="F9" sqref="F9"/>
      <selection pane="bottomRight" activeCell="R19" sqref="R19:R24"/>
    </sheetView>
  </sheetViews>
  <sheetFormatPr defaultRowHeight="21" customHeight="1"/>
  <cols>
    <col min="1" max="1" width="10.625" style="106" customWidth="1"/>
    <col min="2" max="2" width="12.625" style="106" customWidth="1"/>
    <col min="3" max="4" width="7.125" style="106" customWidth="1"/>
    <col min="5" max="5" width="8.125" style="106" customWidth="1"/>
    <col min="6" max="6" width="7.5" style="106" customWidth="1"/>
    <col min="7" max="8" width="7.625" style="106" customWidth="1"/>
    <col min="9" max="9" width="7.75" style="106" customWidth="1"/>
    <col min="10" max="10" width="7" style="106" customWidth="1"/>
    <col min="11" max="12" width="6.75" style="106" customWidth="1"/>
    <col min="13" max="15" width="6.5" style="106" customWidth="1"/>
    <col min="16" max="16384" width="9" style="106"/>
  </cols>
  <sheetData>
    <row r="1" spans="1:25" ht="21" customHeight="1">
      <c r="A1" s="593" t="s">
        <v>113</v>
      </c>
      <c r="B1" s="593"/>
      <c r="C1" s="143" t="str">
        <f>'표지(2)'!E8</f>
        <v>울진 금강송 소광</v>
      </c>
      <c r="E1" s="143"/>
    </row>
    <row r="2" spans="1:25" ht="14.25" customHeight="1"/>
    <row r="3" spans="1:25" ht="20.25" customHeight="1">
      <c r="A3" s="586" t="s">
        <v>110</v>
      </c>
      <c r="B3" s="594" t="s">
        <v>112</v>
      </c>
      <c r="C3" s="594" t="s">
        <v>101</v>
      </c>
      <c r="D3" s="606" t="s">
        <v>111</v>
      </c>
      <c r="E3" s="599" t="s">
        <v>110</v>
      </c>
      <c r="F3" s="601" t="s">
        <v>109</v>
      </c>
      <c r="G3" s="602"/>
      <c r="H3" s="602"/>
      <c r="I3" s="599" t="s">
        <v>136</v>
      </c>
      <c r="J3" s="601" t="s">
        <v>108</v>
      </c>
      <c r="K3" s="602"/>
      <c r="L3" s="603"/>
      <c r="M3" s="315" t="s">
        <v>177</v>
      </c>
      <c r="N3" s="597" t="s">
        <v>181</v>
      </c>
      <c r="O3" s="599" t="s">
        <v>217</v>
      </c>
      <c r="P3" s="138"/>
      <c r="Q3" s="138"/>
      <c r="R3" s="138"/>
      <c r="S3" s="138"/>
      <c r="T3" s="138"/>
      <c r="U3" s="138"/>
      <c r="V3" s="138"/>
      <c r="W3" s="138"/>
      <c r="X3" s="138"/>
      <c r="Y3" s="138"/>
    </row>
    <row r="4" spans="1:25" ht="20.25" customHeight="1">
      <c r="A4" s="591"/>
      <c r="B4" s="595"/>
      <c r="C4" s="595"/>
      <c r="D4" s="607"/>
      <c r="E4" s="604"/>
      <c r="F4" s="142" t="s">
        <v>204</v>
      </c>
      <c r="G4" s="141" t="s">
        <v>203</v>
      </c>
      <c r="H4" s="329" t="s">
        <v>205</v>
      </c>
      <c r="I4" s="600"/>
      <c r="J4" s="142" t="s">
        <v>106</v>
      </c>
      <c r="K4" s="141" t="s">
        <v>105</v>
      </c>
      <c r="L4" s="141" t="s">
        <v>212</v>
      </c>
      <c r="M4" s="242" t="s">
        <v>104</v>
      </c>
      <c r="N4" s="598"/>
      <c r="O4" s="600"/>
      <c r="P4" s="138"/>
      <c r="Q4" s="138"/>
      <c r="R4" s="138"/>
      <c r="S4" s="138"/>
      <c r="T4" s="138"/>
      <c r="U4" s="138"/>
      <c r="V4" s="138"/>
      <c r="W4" s="138"/>
      <c r="X4" s="138"/>
    </row>
    <row r="5" spans="1:25" s="138" customFormat="1" ht="20.25" customHeight="1">
      <c r="A5" s="587"/>
      <c r="B5" s="596"/>
      <c r="C5" s="596"/>
      <c r="D5" s="608"/>
      <c r="E5" s="605"/>
      <c r="F5" s="139" t="s">
        <v>102</v>
      </c>
      <c r="G5" s="140" t="s">
        <v>102</v>
      </c>
      <c r="H5" s="330" t="s">
        <v>102</v>
      </c>
      <c r="I5" s="115" t="s">
        <v>59</v>
      </c>
      <c r="J5" s="139" t="s">
        <v>103</v>
      </c>
      <c r="K5" s="140" t="s">
        <v>103</v>
      </c>
      <c r="L5" s="140" t="s">
        <v>103</v>
      </c>
      <c r="M5" s="115" t="s">
        <v>102</v>
      </c>
      <c r="N5" s="115" t="s">
        <v>102</v>
      </c>
      <c r="O5" s="115" t="s">
        <v>178</v>
      </c>
    </row>
    <row r="6" spans="1:25" ht="14.25">
      <c r="A6" s="588" t="s">
        <v>174</v>
      </c>
      <c r="B6" s="583" t="s">
        <v>224</v>
      </c>
      <c r="C6" s="584">
        <f>집계!C15</f>
        <v>26.6</v>
      </c>
      <c r="D6" s="585" t="s">
        <v>34</v>
      </c>
      <c r="E6" s="315" t="s">
        <v>95</v>
      </c>
      <c r="F6" s="117"/>
      <c r="G6" s="121"/>
      <c r="H6" s="332"/>
      <c r="I6" s="135">
        <v>0.16</v>
      </c>
      <c r="J6" s="119"/>
      <c r="K6" s="137"/>
      <c r="L6" s="137"/>
      <c r="M6" s="116">
        <v>8.9999999999999993E-3</v>
      </c>
      <c r="N6" s="116"/>
      <c r="O6" s="239">
        <f>1*0.71</f>
        <v>0.71</v>
      </c>
    </row>
    <row r="7" spans="1:25" ht="14.25">
      <c r="A7" s="589"/>
      <c r="B7" s="583"/>
      <c r="C7" s="584"/>
      <c r="D7" s="585"/>
      <c r="E7" s="115" t="s">
        <v>94</v>
      </c>
      <c r="F7" s="114"/>
      <c r="G7" s="134"/>
      <c r="H7" s="134"/>
      <c r="I7" s="335">
        <f>$C6*I6</f>
        <v>4.2560000000000002</v>
      </c>
      <c r="J7" s="133"/>
      <c r="K7" s="110"/>
      <c r="L7" s="110"/>
      <c r="M7" s="136">
        <f t="shared" ref="M7:N17" si="0">$C6*M6</f>
        <v>0.2394</v>
      </c>
      <c r="N7" s="132"/>
      <c r="O7" s="238">
        <f>O6*C6</f>
        <v>18.885999999999999</v>
      </c>
    </row>
    <row r="8" spans="1:25" ht="14.25" hidden="1">
      <c r="A8" s="586" t="str">
        <f>집계!H3</f>
        <v>돌기슭막이(메)</v>
      </c>
      <c r="B8" s="590" t="str">
        <f>집계!H5</f>
        <v>H=1.5m</v>
      </c>
      <c r="C8" s="584">
        <f>집계!H15</f>
        <v>0</v>
      </c>
      <c r="D8" s="585" t="s">
        <v>18</v>
      </c>
      <c r="E8" s="315" t="s">
        <v>95</v>
      </c>
      <c r="F8" s="117"/>
      <c r="G8" s="120"/>
      <c r="H8" s="332"/>
      <c r="I8" s="135"/>
      <c r="J8" s="128"/>
      <c r="K8" s="125"/>
      <c r="L8" s="125"/>
      <c r="M8" s="336"/>
      <c r="N8" s="135">
        <v>0.48</v>
      </c>
      <c r="O8" s="239">
        <v>1.43</v>
      </c>
    </row>
    <row r="9" spans="1:25" ht="14.25" hidden="1">
      <c r="A9" s="591"/>
      <c r="B9" s="583"/>
      <c r="C9" s="584"/>
      <c r="D9" s="585"/>
      <c r="E9" s="115" t="s">
        <v>94</v>
      </c>
      <c r="F9" s="108"/>
      <c r="G9" s="112"/>
      <c r="H9" s="134"/>
      <c r="I9" s="335">
        <f>I8*C8</f>
        <v>0</v>
      </c>
      <c r="J9" s="111"/>
      <c r="K9" s="109"/>
      <c r="L9" s="109"/>
      <c r="M9" s="136">
        <f t="shared" ref="M9:N9" si="1">$C8*M8</f>
        <v>0</v>
      </c>
      <c r="N9" s="136">
        <f t="shared" si="1"/>
        <v>0</v>
      </c>
      <c r="O9" s="238">
        <f>O8*C8</f>
        <v>0</v>
      </c>
    </row>
    <row r="10" spans="1:25" ht="14.25" hidden="1">
      <c r="A10" s="591"/>
      <c r="B10" s="590" t="str">
        <f>집계!I5</f>
        <v>H=2.0m</v>
      </c>
      <c r="C10" s="584">
        <f>집계!I15</f>
        <v>0</v>
      </c>
      <c r="D10" s="585" t="s">
        <v>18</v>
      </c>
      <c r="E10" s="315" t="s">
        <v>95</v>
      </c>
      <c r="F10" s="117"/>
      <c r="G10" s="120"/>
      <c r="H10" s="332"/>
      <c r="I10" s="135"/>
      <c r="J10" s="128"/>
      <c r="K10" s="125"/>
      <c r="L10" s="125"/>
      <c r="M10" s="336"/>
      <c r="N10" s="135">
        <v>0.68</v>
      </c>
      <c r="O10" s="239">
        <v>1.9</v>
      </c>
    </row>
    <row r="11" spans="1:25" ht="14.25" hidden="1">
      <c r="A11" s="587"/>
      <c r="B11" s="583"/>
      <c r="C11" s="584"/>
      <c r="D11" s="585"/>
      <c r="E11" s="115" t="s">
        <v>94</v>
      </c>
      <c r="F11" s="108"/>
      <c r="G11" s="112"/>
      <c r="H11" s="134"/>
      <c r="I11" s="335">
        <f>I10*C10</f>
        <v>0</v>
      </c>
      <c r="J11" s="111"/>
      <c r="K11" s="109"/>
      <c r="L11" s="109"/>
      <c r="M11" s="136">
        <f t="shared" ref="M11:N11" si="2">$C10*M10</f>
        <v>0</v>
      </c>
      <c r="N11" s="136">
        <f t="shared" si="2"/>
        <v>0</v>
      </c>
      <c r="O11" s="238">
        <f>O10*C10</f>
        <v>0</v>
      </c>
    </row>
    <row r="12" spans="1:25" ht="14.25">
      <c r="A12" s="581" t="str">
        <f>집계!J3</f>
        <v>돌기슭막이(찰)</v>
      </c>
      <c r="B12" s="590" t="str">
        <f>집계!J5</f>
        <v>H=1.0m</v>
      </c>
      <c r="C12" s="584">
        <f>집계!J15</f>
        <v>110</v>
      </c>
      <c r="D12" s="585" t="s">
        <v>97</v>
      </c>
      <c r="E12" s="315" t="s">
        <v>95</v>
      </c>
      <c r="F12" s="117"/>
      <c r="G12" s="120"/>
      <c r="H12" s="332"/>
      <c r="I12" s="135">
        <v>0.31</v>
      </c>
      <c r="J12" s="128"/>
      <c r="K12" s="125"/>
      <c r="L12" s="125"/>
      <c r="M12" s="336">
        <v>1.4E-2</v>
      </c>
      <c r="N12" s="135">
        <f>'[66]돌기슭막이(45)찰-고1.0'!$U$25</f>
        <v>0.3</v>
      </c>
      <c r="O12" s="239">
        <f>'[66]돌기슭막이(45)찰-고1.0'!$U$21</f>
        <v>0.95004000000000011</v>
      </c>
    </row>
    <row r="13" spans="1:25" ht="14.25">
      <c r="A13" s="592"/>
      <c r="B13" s="583"/>
      <c r="C13" s="584"/>
      <c r="D13" s="585"/>
      <c r="E13" s="115" t="s">
        <v>94</v>
      </c>
      <c r="F13" s="108"/>
      <c r="G13" s="112"/>
      <c r="H13" s="134">
        <f>$C12*H12</f>
        <v>0</v>
      </c>
      <c r="I13" s="335">
        <f>I12*C12</f>
        <v>34.1</v>
      </c>
      <c r="J13" s="111"/>
      <c r="K13" s="109"/>
      <c r="L13" s="109"/>
      <c r="M13" s="136">
        <f>$C12*M12</f>
        <v>1.54</v>
      </c>
      <c r="N13" s="136">
        <f>$C12*N12</f>
        <v>33</v>
      </c>
      <c r="O13" s="238">
        <f>O12*C12</f>
        <v>104.50440000000002</v>
      </c>
    </row>
    <row r="14" spans="1:25" ht="14.25">
      <c r="A14" s="581" t="str">
        <f>집계!M3</f>
        <v>돌조공</v>
      </c>
      <c r="B14" s="590" t="str">
        <f>집계!M5</f>
        <v>H=0.5m</v>
      </c>
      <c r="C14" s="584">
        <f>집계!M15</f>
        <v>130</v>
      </c>
      <c r="D14" s="585" t="s">
        <v>97</v>
      </c>
      <c r="E14" s="315" t="s">
        <v>95</v>
      </c>
      <c r="F14" s="117"/>
      <c r="G14" s="120"/>
      <c r="H14" s="332"/>
      <c r="I14" s="135"/>
      <c r="J14" s="128"/>
      <c r="K14" s="125"/>
      <c r="L14" s="125"/>
      <c r="M14" s="336"/>
      <c r="N14" s="135">
        <f>'[66]고0.5-돌조공'!$U$25</f>
        <v>7.5000000000000011E-2</v>
      </c>
      <c r="O14" s="239">
        <f>'[66]고0.5-돌조공'!$U$21</f>
        <v>0.47502000000000005</v>
      </c>
    </row>
    <row r="15" spans="1:25" ht="14.25">
      <c r="A15" s="592"/>
      <c r="B15" s="583"/>
      <c r="C15" s="584"/>
      <c r="D15" s="585"/>
      <c r="E15" s="115" t="s">
        <v>94</v>
      </c>
      <c r="F15" s="108"/>
      <c r="G15" s="112"/>
      <c r="H15" s="134"/>
      <c r="I15" s="335">
        <f>I14*C14</f>
        <v>0</v>
      </c>
      <c r="J15" s="111"/>
      <c r="K15" s="109"/>
      <c r="L15" s="109"/>
      <c r="M15" s="136">
        <f>$C14*M14</f>
        <v>0</v>
      </c>
      <c r="N15" s="136">
        <f>$C14*N14</f>
        <v>9.7500000000000018</v>
      </c>
      <c r="O15" s="238">
        <f>O14*C14</f>
        <v>61.752600000000008</v>
      </c>
    </row>
    <row r="16" spans="1:25" ht="14.25">
      <c r="A16" s="586" t="str">
        <f>집계!E3</f>
        <v>돌수로</v>
      </c>
      <c r="B16" s="590"/>
      <c r="C16" s="584">
        <f>집계!E15</f>
        <v>15</v>
      </c>
      <c r="D16" s="585" t="s">
        <v>97</v>
      </c>
      <c r="E16" s="315" t="s">
        <v>95</v>
      </c>
      <c r="F16" s="117"/>
      <c r="G16" s="120"/>
      <c r="H16" s="332"/>
      <c r="I16" s="135">
        <f>'[67]돌수로공(제형B=2.0)'!$Q$31</f>
        <v>0.37</v>
      </c>
      <c r="J16" s="128"/>
      <c r="K16" s="125"/>
      <c r="L16" s="125"/>
      <c r="M16" s="336">
        <f>'[67]돌수로공(제형B=2.0)'!$Q$32</f>
        <v>0.01</v>
      </c>
      <c r="N16" s="135"/>
      <c r="O16" s="239">
        <f>'[67]돌수로공(제형B=2.0)'!$Q$29</f>
        <v>1.65</v>
      </c>
    </row>
    <row r="17" spans="1:15" ht="14.25">
      <c r="A17" s="587"/>
      <c r="B17" s="583"/>
      <c r="C17" s="584"/>
      <c r="D17" s="585"/>
      <c r="E17" s="115" t="s">
        <v>94</v>
      </c>
      <c r="F17" s="108"/>
      <c r="G17" s="112"/>
      <c r="H17" s="134">
        <f>$C16*H16</f>
        <v>0</v>
      </c>
      <c r="I17" s="335">
        <f>I16*C16</f>
        <v>5.55</v>
      </c>
      <c r="J17" s="111"/>
      <c r="K17" s="109"/>
      <c r="L17" s="109"/>
      <c r="M17" s="136">
        <f t="shared" si="0"/>
        <v>0.15</v>
      </c>
      <c r="N17" s="136">
        <f t="shared" si="0"/>
        <v>0</v>
      </c>
      <c r="O17" s="238">
        <f>O16*C16</f>
        <v>24.75</v>
      </c>
    </row>
    <row r="18" spans="1:15" ht="15" customHeight="1">
      <c r="A18" s="581" t="s">
        <v>210</v>
      </c>
      <c r="B18" s="583"/>
      <c r="C18" s="584">
        <f>집계!J13</f>
        <v>70</v>
      </c>
      <c r="D18" s="585" t="s">
        <v>18</v>
      </c>
      <c r="E18" s="315" t="s">
        <v>95</v>
      </c>
      <c r="F18" s="117"/>
      <c r="G18" s="121"/>
      <c r="H18" s="333">
        <f>0.5*0.7-(0.5*0.15/2)</f>
        <v>0.3125</v>
      </c>
      <c r="I18" s="116"/>
      <c r="J18" s="128"/>
      <c r="K18" s="125"/>
      <c r="L18" s="125"/>
      <c r="M18" s="116"/>
      <c r="N18" s="116"/>
      <c r="O18" s="116"/>
    </row>
    <row r="19" spans="1:15" ht="15" customHeight="1">
      <c r="A19" s="582"/>
      <c r="B19" s="583"/>
      <c r="C19" s="584"/>
      <c r="D19" s="585"/>
      <c r="E19" s="115" t="s">
        <v>94</v>
      </c>
      <c r="F19" s="114"/>
      <c r="G19" s="131">
        <f>$C18*G18</f>
        <v>0</v>
      </c>
      <c r="H19" s="134">
        <f>$C18*H18</f>
        <v>21.875</v>
      </c>
      <c r="I19" s="107"/>
      <c r="J19" s="111"/>
      <c r="K19" s="110"/>
      <c r="L19" s="110"/>
      <c r="M19" s="107"/>
      <c r="N19" s="136"/>
      <c r="O19" s="107"/>
    </row>
    <row r="20" spans="1:15" ht="15" customHeight="1">
      <c r="A20" s="581" t="str">
        <f>포장및난간개거!L3</f>
        <v>콘크리트포장(T=20cm)</v>
      </c>
      <c r="B20" s="583"/>
      <c r="C20" s="584">
        <f>포장및난간개거!N12</f>
        <v>1883.5</v>
      </c>
      <c r="D20" s="585" t="s">
        <v>34</v>
      </c>
      <c r="E20" s="315" t="s">
        <v>95</v>
      </c>
      <c r="F20" s="117"/>
      <c r="G20" s="121">
        <v>0.2</v>
      </c>
      <c r="H20" s="333"/>
      <c r="I20" s="116"/>
      <c r="J20" s="128"/>
      <c r="K20" s="125"/>
      <c r="L20" s="125"/>
      <c r="M20" s="116"/>
      <c r="N20" s="116"/>
      <c r="O20" s="116"/>
    </row>
    <row r="21" spans="1:15" ht="15" customHeight="1">
      <c r="A21" s="582"/>
      <c r="B21" s="583"/>
      <c r="C21" s="584"/>
      <c r="D21" s="585"/>
      <c r="E21" s="115" t="s">
        <v>94</v>
      </c>
      <c r="F21" s="114"/>
      <c r="G21" s="131">
        <f>$C20*G20</f>
        <v>376.70000000000005</v>
      </c>
      <c r="H21" s="134"/>
      <c r="I21" s="107"/>
      <c r="J21" s="111"/>
      <c r="K21" s="110"/>
      <c r="L21" s="110"/>
      <c r="M21" s="107"/>
      <c r="N21" s="136"/>
      <c r="O21" s="107"/>
    </row>
    <row r="22" spans="1:15" ht="15" customHeight="1">
      <c r="A22" s="581" t="str">
        <f>집계!G3</f>
        <v>L형 측구</v>
      </c>
      <c r="B22" s="583"/>
      <c r="C22" s="584">
        <f>집계!G15</f>
        <v>86</v>
      </c>
      <c r="D22" s="585" t="str">
        <f>집계!G6</f>
        <v>m</v>
      </c>
      <c r="E22" s="315" t="s">
        <v>95</v>
      </c>
      <c r="F22" s="401">
        <v>3.26</v>
      </c>
      <c r="G22" s="121">
        <v>0.47699999999999998</v>
      </c>
      <c r="H22" s="121"/>
      <c r="I22" s="135"/>
      <c r="J22" s="128"/>
      <c r="K22" s="429">
        <f>0.3/0.3*1.56</f>
        <v>1.56</v>
      </c>
      <c r="L22" s="402"/>
      <c r="M22" s="399"/>
      <c r="N22" s="400"/>
      <c r="O22" s="399"/>
    </row>
    <row r="23" spans="1:15" ht="15" customHeight="1">
      <c r="A23" s="582"/>
      <c r="B23" s="583"/>
      <c r="C23" s="584"/>
      <c r="D23" s="585"/>
      <c r="E23" s="115" t="s">
        <v>94</v>
      </c>
      <c r="F23" s="122"/>
      <c r="G23" s="131">
        <f>$C22*G22</f>
        <v>41.021999999999998</v>
      </c>
      <c r="H23" s="134"/>
      <c r="I23" s="335">
        <f>I22*C22</f>
        <v>0</v>
      </c>
      <c r="J23" s="122">
        <f>$C22*J22</f>
        <v>0</v>
      </c>
      <c r="K23" s="131">
        <f>$C22*K22</f>
        <v>134.16</v>
      </c>
      <c r="L23" s="131">
        <f>$C22*L22</f>
        <v>0</v>
      </c>
      <c r="M23" s="399"/>
      <c r="N23" s="400"/>
      <c r="O23" s="399"/>
    </row>
    <row r="24" spans="1:15" ht="15" customHeight="1">
      <c r="A24" s="581" t="str">
        <f>집계!F3</f>
        <v>낙석
방지책</v>
      </c>
      <c r="B24" s="583"/>
      <c r="C24" s="584">
        <f>집계!F15</f>
        <v>42</v>
      </c>
      <c r="D24" s="585" t="str">
        <f>집계!F6</f>
        <v>경간</v>
      </c>
      <c r="E24" s="315" t="s">
        <v>95</v>
      </c>
      <c r="F24" s="117"/>
      <c r="G24" s="121">
        <f>0.4*0.4*0.6</f>
        <v>9.6000000000000016E-2</v>
      </c>
      <c r="H24" s="333"/>
      <c r="I24" s="116"/>
      <c r="J24" s="128"/>
      <c r="K24" s="125"/>
      <c r="L24" s="125"/>
      <c r="M24" s="116"/>
      <c r="N24" s="116"/>
      <c r="O24" s="116"/>
    </row>
    <row r="25" spans="1:15" ht="15" customHeight="1">
      <c r="A25" s="582"/>
      <c r="B25" s="583"/>
      <c r="C25" s="584"/>
      <c r="D25" s="585"/>
      <c r="E25" s="115" t="s">
        <v>94</v>
      </c>
      <c r="F25" s="114"/>
      <c r="G25" s="131">
        <f>$C24*G24</f>
        <v>4.0320000000000009</v>
      </c>
      <c r="H25" s="134"/>
      <c r="I25" s="107"/>
      <c r="J25" s="111"/>
      <c r="K25" s="110"/>
      <c r="L25" s="110"/>
      <c r="M25" s="107"/>
      <c r="N25" s="136"/>
      <c r="O25" s="107"/>
    </row>
    <row r="26" spans="1:15" ht="15" hidden="1" customHeight="1">
      <c r="A26" s="588" t="s">
        <v>100</v>
      </c>
      <c r="B26" s="583" t="s">
        <v>99</v>
      </c>
      <c r="C26" s="584">
        <f>그외구조물!Y15</f>
        <v>0</v>
      </c>
      <c r="D26" s="585" t="s">
        <v>93</v>
      </c>
      <c r="E26" s="315" t="s">
        <v>95</v>
      </c>
      <c r="F26" s="117"/>
      <c r="G26" s="130"/>
      <c r="H26" s="331">
        <v>2.8000000000000001E-2</v>
      </c>
      <c r="I26" s="336"/>
      <c r="J26" s="119"/>
      <c r="K26" s="118"/>
      <c r="L26" s="118"/>
      <c r="M26" s="116"/>
      <c r="N26" s="116"/>
      <c r="O26" s="116"/>
    </row>
    <row r="27" spans="1:15" ht="15" hidden="1" customHeight="1">
      <c r="A27" s="589"/>
      <c r="B27" s="583"/>
      <c r="C27" s="584"/>
      <c r="D27" s="585"/>
      <c r="E27" s="115" t="s">
        <v>94</v>
      </c>
      <c r="F27" s="114"/>
      <c r="G27" s="123">
        <f>$C26*G26</f>
        <v>0</v>
      </c>
      <c r="H27" s="134">
        <f>$C26*H26</f>
        <v>0</v>
      </c>
      <c r="I27" s="335">
        <f>$C26*I26</f>
        <v>0</v>
      </c>
      <c r="J27" s="133"/>
      <c r="K27" s="129"/>
      <c r="L27" s="129"/>
      <c r="M27" s="107"/>
      <c r="N27" s="132"/>
      <c r="O27" s="107"/>
    </row>
    <row r="28" spans="1:15" ht="15" hidden="1" customHeight="1">
      <c r="A28" s="588" t="s">
        <v>98</v>
      </c>
      <c r="B28" s="583"/>
      <c r="C28" s="584"/>
      <c r="D28" s="585" t="s">
        <v>93</v>
      </c>
      <c r="E28" s="315" t="s">
        <v>95</v>
      </c>
      <c r="F28" s="117"/>
      <c r="G28" s="121"/>
      <c r="H28" s="333">
        <v>0.3</v>
      </c>
      <c r="I28" s="336"/>
      <c r="J28" s="119"/>
      <c r="K28" s="118"/>
      <c r="L28" s="118"/>
      <c r="M28" s="116"/>
      <c r="N28" s="116"/>
      <c r="O28" s="116"/>
    </row>
    <row r="29" spans="1:15" ht="15" hidden="1" customHeight="1">
      <c r="A29" s="589"/>
      <c r="B29" s="583"/>
      <c r="C29" s="584"/>
      <c r="D29" s="585"/>
      <c r="E29" s="115" t="s">
        <v>94</v>
      </c>
      <c r="F29" s="114"/>
      <c r="G29" s="134"/>
      <c r="H29" s="134">
        <f>$C28*H28</f>
        <v>0</v>
      </c>
      <c r="I29" s="335">
        <f>$C28*I28</f>
        <v>0</v>
      </c>
      <c r="J29" s="133"/>
      <c r="K29" s="129"/>
      <c r="L29" s="129"/>
      <c r="M29" s="107"/>
      <c r="N29" s="132"/>
      <c r="O29" s="107"/>
    </row>
    <row r="30" spans="1:15" ht="15" hidden="1" customHeight="1">
      <c r="A30" s="581" t="s">
        <v>96</v>
      </c>
      <c r="B30" s="590" t="str">
        <f>집계!Q5</f>
        <v>집수정
(ㄷ)</v>
      </c>
      <c r="C30" s="584"/>
      <c r="D30" s="585" t="s">
        <v>93</v>
      </c>
      <c r="E30" s="315" t="s">
        <v>95</v>
      </c>
      <c r="F30" s="117"/>
      <c r="G30" s="334">
        <v>2.38</v>
      </c>
      <c r="H30" s="334"/>
      <c r="I30" s="116"/>
      <c r="J30" s="340">
        <f>72.95*0.995</f>
        <v>72.585250000000002</v>
      </c>
      <c r="K30" s="125"/>
      <c r="L30" s="125"/>
      <c r="M30" s="116"/>
      <c r="N30" s="116"/>
      <c r="O30" s="116"/>
    </row>
    <row r="31" spans="1:15" ht="15" hidden="1" customHeight="1">
      <c r="A31" s="592"/>
      <c r="B31" s="583"/>
      <c r="C31" s="584"/>
      <c r="D31" s="585"/>
      <c r="E31" s="115" t="s">
        <v>94</v>
      </c>
      <c r="F31" s="114"/>
      <c r="G31" s="134">
        <f>$C30*G30</f>
        <v>0</v>
      </c>
      <c r="H31" s="134"/>
      <c r="I31" s="107"/>
      <c r="J31" s="122">
        <f>$C30*J30</f>
        <v>0</v>
      </c>
      <c r="K31" s="109"/>
      <c r="L31" s="109"/>
      <c r="M31" s="107"/>
      <c r="N31" s="107"/>
      <c r="O31" s="107"/>
    </row>
    <row r="32" spans="1:15" ht="15" hidden="1" customHeight="1">
      <c r="A32" s="592"/>
      <c r="B32" s="590" t="str">
        <f>집계!P5</f>
        <v>집수정
(ㅁ)</v>
      </c>
      <c r="C32" s="584"/>
      <c r="D32" s="585" t="s">
        <v>93</v>
      </c>
      <c r="E32" s="315" t="s">
        <v>95</v>
      </c>
      <c r="F32" s="127"/>
      <c r="G32" s="334">
        <v>3.34</v>
      </c>
      <c r="H32" s="334"/>
      <c r="I32" s="116"/>
      <c r="J32" s="340">
        <v>110.14</v>
      </c>
      <c r="K32" s="125"/>
      <c r="L32" s="125"/>
      <c r="M32" s="116"/>
      <c r="N32" s="116"/>
      <c r="O32" s="239"/>
    </row>
    <row r="33" spans="1:15" ht="15" hidden="1" customHeight="1">
      <c r="A33" s="592"/>
      <c r="B33" s="583"/>
      <c r="C33" s="584"/>
      <c r="D33" s="585"/>
      <c r="E33" s="115" t="s">
        <v>94</v>
      </c>
      <c r="F33" s="124"/>
      <c r="G33" s="134">
        <f>$C32*G32</f>
        <v>0</v>
      </c>
      <c r="H33" s="134"/>
      <c r="I33" s="107"/>
      <c r="J33" s="122">
        <f>$C32*J32</f>
        <v>0</v>
      </c>
      <c r="K33" s="109"/>
      <c r="L33" s="109"/>
      <c r="M33" s="136"/>
      <c r="N33" s="136"/>
      <c r="O33" s="383"/>
    </row>
    <row r="34" spans="1:15" ht="15" hidden="1" customHeight="1">
      <c r="A34" s="581" t="s">
        <v>229</v>
      </c>
      <c r="B34" s="590" t="str">
        <f>집계!Z5</f>
        <v>유입</v>
      </c>
      <c r="C34" s="584">
        <f>집계!Z15</f>
        <v>0</v>
      </c>
      <c r="D34" s="585" t="s">
        <v>93</v>
      </c>
      <c r="E34" s="315" t="s">
        <v>95</v>
      </c>
      <c r="F34" s="117"/>
      <c r="G34" s="391">
        <v>3.67</v>
      </c>
      <c r="H34" s="334"/>
      <c r="I34" s="116"/>
      <c r="J34" s="390">
        <f>125.59*0.995</f>
        <v>124.96205</v>
      </c>
      <c r="K34" s="118"/>
      <c r="L34" s="118"/>
      <c r="M34" s="116"/>
      <c r="N34" s="116"/>
      <c r="O34" s="116"/>
    </row>
    <row r="35" spans="1:15" ht="15" hidden="1" customHeight="1">
      <c r="A35" s="592"/>
      <c r="B35" s="583"/>
      <c r="C35" s="584"/>
      <c r="D35" s="585"/>
      <c r="E35" s="115" t="s">
        <v>94</v>
      </c>
      <c r="F35" s="114"/>
      <c r="G35" s="134">
        <f>$C34*G34</f>
        <v>0</v>
      </c>
      <c r="H35" s="134"/>
      <c r="I35" s="107"/>
      <c r="J35" s="133">
        <f>$C34*J34</f>
        <v>0</v>
      </c>
      <c r="K35" s="109"/>
      <c r="L35" s="109"/>
      <c r="M35" s="107"/>
      <c r="N35" s="107"/>
      <c r="O35" s="107"/>
    </row>
    <row r="36" spans="1:15" ht="15" hidden="1" customHeight="1">
      <c r="A36" s="592"/>
      <c r="B36" s="590"/>
      <c r="C36" s="584"/>
      <c r="D36" s="585" t="s">
        <v>93</v>
      </c>
      <c r="E36" s="315" t="s">
        <v>95</v>
      </c>
      <c r="F36" s="117"/>
      <c r="G36" s="121"/>
      <c r="H36" s="334"/>
      <c r="I36" s="116"/>
      <c r="J36" s="126"/>
      <c r="K36" s="118"/>
      <c r="L36" s="118"/>
      <c r="M36" s="116"/>
      <c r="N36" s="116"/>
      <c r="O36" s="116"/>
    </row>
    <row r="37" spans="1:15" ht="15" hidden="1" customHeight="1">
      <c r="A37" s="592"/>
      <c r="B37" s="583"/>
      <c r="C37" s="584"/>
      <c r="D37" s="585"/>
      <c r="E37" s="115" t="s">
        <v>94</v>
      </c>
      <c r="F37" s="114"/>
      <c r="G37" s="113"/>
      <c r="H37" s="134">
        <f>$C36*H36</f>
        <v>0</v>
      </c>
      <c r="I37" s="107"/>
      <c r="J37" s="122">
        <f>$C36*J36</f>
        <v>0</v>
      </c>
      <c r="K37" s="109"/>
      <c r="L37" s="109"/>
      <c r="M37" s="107"/>
      <c r="N37" s="107"/>
      <c r="O37" s="107"/>
    </row>
    <row r="38" spans="1:15" ht="15" customHeight="1">
      <c r="A38" s="622" t="s">
        <v>46</v>
      </c>
      <c r="B38" s="584"/>
      <c r="C38" s="584"/>
      <c r="D38" s="613"/>
      <c r="E38" s="379"/>
      <c r="F38" s="623">
        <f t="shared" ref="F38:O38" si="3">SUMIF($E6:$E37,"수  량",F6:F37)+SUMIF($E6:$E37,"수량",F6:F37)</f>
        <v>0</v>
      </c>
      <c r="G38" s="625">
        <f t="shared" si="3"/>
        <v>421.75400000000002</v>
      </c>
      <c r="H38" s="614">
        <f t="shared" si="3"/>
        <v>21.875</v>
      </c>
      <c r="I38" s="611">
        <f t="shared" si="3"/>
        <v>43.905999999999999</v>
      </c>
      <c r="J38" s="618">
        <f t="shared" si="3"/>
        <v>0</v>
      </c>
      <c r="K38" s="620">
        <f t="shared" si="3"/>
        <v>134.16</v>
      </c>
      <c r="L38" s="616">
        <f t="shared" si="3"/>
        <v>0</v>
      </c>
      <c r="M38" s="611">
        <f t="shared" ref="M38" si="4">SUMIF($E6:$E37,"수  량",M6:M37)+SUMIF($E6:$E37,"수량",M6:M37)</f>
        <v>1.9294</v>
      </c>
      <c r="N38" s="611">
        <f t="shared" ref="N38" si="5">SUMIF($E6:$E37,"수  량",N6:N37)+SUMIF($E6:$E37,"수량",N6:N37)</f>
        <v>42.75</v>
      </c>
      <c r="O38" s="609">
        <f t="shared" si="3"/>
        <v>209.89300000000003</v>
      </c>
    </row>
    <row r="39" spans="1:15" ht="15" customHeight="1">
      <c r="A39" s="622"/>
      <c r="B39" s="584"/>
      <c r="C39" s="584"/>
      <c r="D39" s="613"/>
      <c r="E39" s="380"/>
      <c r="F39" s="624"/>
      <c r="G39" s="626"/>
      <c r="H39" s="615"/>
      <c r="I39" s="612"/>
      <c r="J39" s="619"/>
      <c r="K39" s="621"/>
      <c r="L39" s="617"/>
      <c r="M39" s="612"/>
      <c r="N39" s="612"/>
      <c r="O39" s="610"/>
    </row>
  </sheetData>
  <mergeCells count="86">
    <mergeCell ref="A24:A25"/>
    <mergeCell ref="B24:B25"/>
    <mergeCell ref="C24:C25"/>
    <mergeCell ref="D24:D25"/>
    <mergeCell ref="D32:D33"/>
    <mergeCell ref="C30:C31"/>
    <mergeCell ref="C32:C33"/>
    <mergeCell ref="A30:A33"/>
    <mergeCell ref="B32:B33"/>
    <mergeCell ref="B30:B31"/>
    <mergeCell ref="D30:D31"/>
    <mergeCell ref="A26:A27"/>
    <mergeCell ref="D26:D27"/>
    <mergeCell ref="C28:C29"/>
    <mergeCell ref="C26:C27"/>
    <mergeCell ref="A28:A29"/>
    <mergeCell ref="L38:L39"/>
    <mergeCell ref="J38:J39"/>
    <mergeCell ref="K38:K39"/>
    <mergeCell ref="A38:A39"/>
    <mergeCell ref="A34:A37"/>
    <mergeCell ref="B38:B39"/>
    <mergeCell ref="F38:F39"/>
    <mergeCell ref="G38:G39"/>
    <mergeCell ref="B28:B29"/>
    <mergeCell ref="B26:B27"/>
    <mergeCell ref="D28:D29"/>
    <mergeCell ref="O38:O39"/>
    <mergeCell ref="N38:N39"/>
    <mergeCell ref="I38:I39"/>
    <mergeCell ref="B36:B37"/>
    <mergeCell ref="B34:B35"/>
    <mergeCell ref="D38:D39"/>
    <mergeCell ref="C38:C39"/>
    <mergeCell ref="C36:C37"/>
    <mergeCell ref="D36:D37"/>
    <mergeCell ref="H38:H39"/>
    <mergeCell ref="D34:D35"/>
    <mergeCell ref="M38:M39"/>
    <mergeCell ref="C34:C35"/>
    <mergeCell ref="A1:B1"/>
    <mergeCell ref="A3:A5"/>
    <mergeCell ref="B3:B5"/>
    <mergeCell ref="N3:N4"/>
    <mergeCell ref="O3:O4"/>
    <mergeCell ref="I3:I4"/>
    <mergeCell ref="J3:L3"/>
    <mergeCell ref="C3:C5"/>
    <mergeCell ref="E3:E5"/>
    <mergeCell ref="D3:D5"/>
    <mergeCell ref="F3:H3"/>
    <mergeCell ref="A18:A19"/>
    <mergeCell ref="B18:B19"/>
    <mergeCell ref="A12:A13"/>
    <mergeCell ref="B16:B17"/>
    <mergeCell ref="C12:C13"/>
    <mergeCell ref="C16:C17"/>
    <mergeCell ref="C18:C19"/>
    <mergeCell ref="D18:D19"/>
    <mergeCell ref="B12:B13"/>
    <mergeCell ref="D12:D13"/>
    <mergeCell ref="B10:B11"/>
    <mergeCell ref="C10:C11"/>
    <mergeCell ref="D10:D11"/>
    <mergeCell ref="C6:C7"/>
    <mergeCell ref="D6:D7"/>
    <mergeCell ref="A16:A17"/>
    <mergeCell ref="D16:D17"/>
    <mergeCell ref="A6:A7"/>
    <mergeCell ref="B6:B7"/>
    <mergeCell ref="B8:B9"/>
    <mergeCell ref="C8:C9"/>
    <mergeCell ref="D8:D9"/>
    <mergeCell ref="A8:A11"/>
    <mergeCell ref="A14:A15"/>
    <mergeCell ref="B14:B15"/>
    <mergeCell ref="C14:C15"/>
    <mergeCell ref="D14:D15"/>
    <mergeCell ref="A22:A23"/>
    <mergeCell ref="B22:B23"/>
    <mergeCell ref="C22:C23"/>
    <mergeCell ref="D22:D23"/>
    <mergeCell ref="A20:A21"/>
    <mergeCell ref="B20:B21"/>
    <mergeCell ref="C20:C21"/>
    <mergeCell ref="D20:D21"/>
  </mergeCells>
  <phoneticPr fontId="66" type="noConversion"/>
  <printOptions horizontalCentered="1"/>
  <pageMargins left="0.82" right="0.19685039370078741" top="0.84" bottom="0.19685039370078741" header="0.23622047244094491" footer="0.15748031496062992"/>
  <pageSetup paperSize="9" scale="95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12</vt:i4>
      </vt:variant>
    </vt:vector>
  </HeadingPairs>
  <TitlesOfParts>
    <vt:vector size="24" baseType="lpstr">
      <vt:lpstr>표지(1)</vt:lpstr>
      <vt:lpstr>집계</vt:lpstr>
      <vt:lpstr>포장및난간개거</vt:lpstr>
      <vt:lpstr>포장확폭</vt:lpstr>
      <vt:lpstr>혼합석</vt:lpstr>
      <vt:lpstr>표지(2)</vt:lpstr>
      <vt:lpstr>총괄집계</vt:lpstr>
      <vt:lpstr>사방공</vt:lpstr>
      <vt:lpstr>수량집계표</vt:lpstr>
      <vt:lpstr>콘크리트자재</vt:lpstr>
      <vt:lpstr>미적용------&gt;</vt:lpstr>
      <vt:lpstr>그외구조물</vt:lpstr>
      <vt:lpstr>그외구조물!Print_Area</vt:lpstr>
      <vt:lpstr>사방공!Print_Area</vt:lpstr>
      <vt:lpstr>수량집계표!Print_Area</vt:lpstr>
      <vt:lpstr>집계!Print_Area</vt:lpstr>
      <vt:lpstr>포장및난간개거!Print_Area</vt:lpstr>
      <vt:lpstr>포장확폭!Print_Area</vt:lpstr>
      <vt:lpstr>혼합석!Print_Area</vt:lpstr>
      <vt:lpstr>그외구조물!Print_Titles</vt:lpstr>
      <vt:lpstr>수량집계표!Print_Titles</vt:lpstr>
      <vt:lpstr>집계!Print_Titles</vt:lpstr>
      <vt:lpstr>포장및난간개거!Print_Titles</vt:lpstr>
      <vt:lpstr>포장확폭!Print_Titles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김영체</dc:creator>
  <cp:lastModifiedBy>Windows 사용자</cp:lastModifiedBy>
  <cp:lastPrinted>2025-04-16T21:20:42Z</cp:lastPrinted>
  <dcterms:created xsi:type="dcterms:W3CDTF">2011-01-23T09:53:20Z</dcterms:created>
  <dcterms:modified xsi:type="dcterms:W3CDTF">2025-04-24T03:19:27Z</dcterms:modified>
</cp:coreProperties>
</file>